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Y:\0_Limpopo Prov\00_Mopani DM\1_BaPhalaborwa Municipality\Upgrading of Honeyville 2024\1_Planning and Design\12-Tender Documents\12.01. Tender Document\Tender Document\"/>
    </mc:Choice>
  </mc:AlternateContent>
  <xr:revisionPtr revIDLastSave="0" documentId="13_ncr:1_{BB671538-A065-4F23-AC68-B42B26284122}" xr6:coauthVersionLast="47" xr6:coauthVersionMax="47" xr10:uidLastSave="{00000000-0000-0000-0000-000000000000}"/>
  <bookViews>
    <workbookView xWindow="-120" yWindow="-120" windowWidth="38640" windowHeight="21120" tabRatio="909" activeTab="3" xr2:uid="{00000000-000D-0000-FFFF-FFFF00000000}"/>
  </bookViews>
  <sheets>
    <sheet name="1200" sheetId="80" r:id="rId1"/>
    <sheet name="1300" sheetId="1" r:id="rId2"/>
    <sheet name="1400" sheetId="95" r:id="rId3"/>
    <sheet name="1500" sheetId="6" r:id="rId4"/>
    <sheet name="1700" sheetId="23" r:id="rId5"/>
    <sheet name="1800" sheetId="59" r:id="rId6"/>
    <sheet name="2100" sheetId="117" r:id="rId7"/>
    <sheet name="2200" sheetId="115" r:id="rId8"/>
    <sheet name="2300" sheetId="111" r:id="rId9"/>
    <sheet name="3100" sheetId="112" r:id="rId10"/>
    <sheet name="3300" sheetId="113" r:id="rId11"/>
    <sheet name="3400 " sheetId="107" r:id="rId12"/>
    <sheet name="3500 " sheetId="129" r:id="rId13"/>
    <sheet name="4100" sheetId="138" r:id="rId14"/>
    <sheet name="4200" sheetId="139" r:id="rId15"/>
    <sheet name="5100" sheetId="132" r:id="rId16"/>
    <sheet name="5200" sheetId="134" r:id="rId17"/>
    <sheet name="5400" sheetId="144" r:id="rId18"/>
    <sheet name="5600" sheetId="105" r:id="rId19"/>
    <sheet name="5700" sheetId="16" r:id="rId20"/>
    <sheet name="5900" sheetId="56" r:id="rId21"/>
    <sheet name="7300" sheetId="143" r:id="rId22"/>
    <sheet name="8100" sheetId="122" r:id="rId23"/>
    <sheet name="EMP" sheetId="82" r:id="rId24"/>
    <sheet name="Train" sheetId="76" r:id="rId25"/>
    <sheet name="Sum BOQ" sheetId="3" r:id="rId26"/>
    <sheet name="Sum of BOQ (2)" sheetId="83" r:id="rId27"/>
    <sheet name="Tender Sum" sheetId="74" r:id="rId28"/>
  </sheets>
  <externalReferences>
    <externalReference r:id="rId29"/>
  </externalReferences>
  <definedNames>
    <definedName name="__SEC1200">#REF!</definedName>
    <definedName name="_Parse_Out" hidden="1">#REF!</definedName>
    <definedName name="_sec12">#REF!</definedName>
    <definedName name="_SEC1200">#REF!</definedName>
    <definedName name="_SEC1500">#REF!</definedName>
    <definedName name="_SEC2100">'[1]SCHEDULE A'!#REF!</definedName>
    <definedName name="_SEC2200">#REF!</definedName>
    <definedName name="_SEC3400">#REF!</definedName>
    <definedName name="_SEC5000">#REF!</definedName>
    <definedName name="_SEC5900">#REF!</definedName>
    <definedName name="_SEC8100">#REF!</definedName>
    <definedName name="ALL">#REF!</definedName>
    <definedName name="AMOUNT">#REF!</definedName>
    <definedName name="DAAN_C">#REF!</definedName>
    <definedName name="DESCRIPTION">#REF!</definedName>
    <definedName name="Evaluation">#REF!</definedName>
    <definedName name="ITEM">#REF!</definedName>
    <definedName name="Items_01">#REF!</definedName>
    <definedName name="NPRA" hidden="1">#REF!</definedName>
    <definedName name="PRINT">#REF!</definedName>
    <definedName name="_xlnm.Print_Area" localSheetId="0">'1200'!$A$1:$F$55</definedName>
    <definedName name="_xlnm.Print_Area" localSheetId="1">'1300'!$A$1:$F$64</definedName>
    <definedName name="_xlnm.Print_Area" localSheetId="3">'1500'!$A$1:$F$56</definedName>
    <definedName name="_xlnm.Print_Area" localSheetId="4">'1700'!$A$1:$F$64</definedName>
    <definedName name="_xlnm.Print_Area" localSheetId="7">'2200'!$A$1:$F$104</definedName>
    <definedName name="_xlnm.Print_Area" localSheetId="8">'2300'!$A$1:$F$66</definedName>
    <definedName name="_xlnm.Print_Area" localSheetId="9">'3100'!$A$1:$F$56</definedName>
    <definedName name="_xlnm.Print_Area" localSheetId="10">'3300'!$A$1:$F$61</definedName>
    <definedName name="_xlnm.Print_Area" localSheetId="11">'3400 '!$A$1:$F$59</definedName>
    <definedName name="_xlnm.Print_Area" localSheetId="12">'3500 '!$A$1:$F$55</definedName>
    <definedName name="_xlnm.Print_Area" localSheetId="18">'5600'!$A$1:$F$61</definedName>
    <definedName name="_xlnm.Print_Area" localSheetId="19">'5700'!$A$1:$F$63</definedName>
    <definedName name="_xlnm.Print_Area" localSheetId="20">'5900'!$A$1:$F$63</definedName>
    <definedName name="_xlnm.Print_Area" localSheetId="21">'7300'!$A$1:$F$56</definedName>
    <definedName name="_xlnm.Print_Area" localSheetId="22">'8100'!$A$1:$F$62</definedName>
    <definedName name="_xlnm.Print_Area" localSheetId="25">'Sum BOQ'!$A$1:$C$45</definedName>
    <definedName name="_xlnm.Print_Area" localSheetId="26">'Sum of BOQ (2)'!$A$1:$C$33</definedName>
    <definedName name="_xlnm.Print_Area" localSheetId="27">'Tender Sum'!$A$1:$B$38</definedName>
    <definedName name="_xlnm.Print_Titles">#REF!</definedName>
    <definedName name="QUANT">#REF!</definedName>
    <definedName name="RATE">#REF!</definedName>
    <definedName name="SABSA1">#REF!</definedName>
    <definedName name="SCHED1">#REF!</definedName>
    <definedName name="SCHED2">#REF!</definedName>
    <definedName name="Tender">#REF!</definedName>
    <definedName name="TOC">#REF!</definedName>
    <definedName name="TOCpageCol">#REF!</definedName>
    <definedName name="UNIT">#REF!</definedName>
  </definedNames>
  <calcPr calcId="191029"/>
</workbook>
</file>

<file path=xl/calcChain.xml><?xml version="1.0" encoding="utf-8"?>
<calcChain xmlns="http://schemas.openxmlformats.org/spreadsheetml/2006/main">
  <c r="D95" i="95" l="1"/>
  <c r="D12" i="80"/>
  <c r="K14" i="113" l="1"/>
  <c r="C39" i="3" l="1"/>
  <c r="D37" i="80" l="1"/>
  <c r="A13" i="3" l="1"/>
  <c r="A13" i="83"/>
  <c r="C43" i="3" l="1"/>
  <c r="F13" i="76" l="1"/>
  <c r="C35" i="3" l="1"/>
  <c r="C36" i="3" l="1"/>
  <c r="I32" i="113" l="1"/>
  <c r="H24" i="113"/>
  <c r="C42" i="3"/>
  <c r="D16" i="76"/>
  <c r="C30" i="83" s="1"/>
  <c r="C31" i="83" s="1"/>
  <c r="B17" i="74" s="1"/>
  <c r="D31" i="80"/>
  <c r="D21" i="112"/>
  <c r="D38" i="16"/>
  <c r="H22" i="107"/>
  <c r="H14" i="107"/>
  <c r="H10" i="107"/>
  <c r="M12" i="107"/>
  <c r="M24" i="107"/>
  <c r="N24" i="107"/>
  <c r="O24" i="107"/>
  <c r="H45" i="113"/>
  <c r="H25" i="113"/>
  <c r="H27" i="113"/>
  <c r="H29" i="113"/>
  <c r="J30" i="113"/>
  <c r="H30" i="113"/>
  <c r="J26" i="113"/>
  <c r="H26" i="113"/>
  <c r="J28" i="113"/>
  <c r="H28" i="113"/>
  <c r="J24" i="113"/>
  <c r="C27" i="3"/>
  <c r="D130" i="95"/>
  <c r="D128" i="95"/>
  <c r="D23" i="80"/>
  <c r="D11" i="122"/>
  <c r="D120" i="95"/>
  <c r="F59" i="82"/>
  <c r="C23" i="83"/>
  <c r="F64" i="82"/>
  <c r="F115" i="82"/>
  <c r="C44" i="3" l="1"/>
  <c r="C38" i="3"/>
  <c r="C40" i="3"/>
  <c r="C24" i="3"/>
  <c r="D44" i="80"/>
  <c r="C22" i="3" s="1"/>
  <c r="C31" i="3"/>
  <c r="C37" i="3"/>
  <c r="C41" i="3"/>
  <c r="C30" i="3"/>
  <c r="C26" i="3"/>
  <c r="C25" i="3"/>
  <c r="C33" i="3" l="1"/>
  <c r="C34" i="3"/>
  <c r="C32" i="3"/>
  <c r="C28" i="3"/>
  <c r="C29" i="3" l="1"/>
  <c r="C23" i="3"/>
  <c r="C45" i="3" l="1"/>
  <c r="B15" i="74" s="1"/>
  <c r="B19" i="74" s="1"/>
  <c r="F15" i="74" s="1"/>
  <c r="B20" i="74" l="1"/>
  <c r="B21" i="74" l="1"/>
  <c r="B22" i="74" l="1"/>
  <c r="B23" i="74" s="1"/>
</calcChain>
</file>

<file path=xl/sharedStrings.xml><?xml version="1.0" encoding="utf-8"?>
<sst xmlns="http://schemas.openxmlformats.org/spreadsheetml/2006/main" count="1167" uniqueCount="643">
  <si>
    <t>Rate only</t>
  </si>
  <si>
    <t>sum.</t>
  </si>
  <si>
    <t>ITEM</t>
  </si>
  <si>
    <t>DESCRIPTION</t>
  </si>
  <si>
    <t>UNIT</t>
  </si>
  <si>
    <t>QUANTITY</t>
  </si>
  <si>
    <t>RATE</t>
  </si>
  <si>
    <t>AMOUNT</t>
  </si>
  <si>
    <t>The contractors general obligations :</t>
  </si>
  <si>
    <t>B13.01</t>
  </si>
  <si>
    <t>(a)   Fixed obligations</t>
  </si>
  <si>
    <t>Lump sum</t>
  </si>
  <si>
    <t>(b)   Value-related obligations</t>
  </si>
  <si>
    <t>(c)   Time-related obligations</t>
  </si>
  <si>
    <t>Month</t>
  </si>
  <si>
    <t>TOTAL CARRIED TO SUMMARY</t>
  </si>
  <si>
    <t>HOUSING, OFFICES AND LABORATORIES FOR</t>
  </si>
  <si>
    <t>THE ENGINEER'S SITE PERSONNEL</t>
  </si>
  <si>
    <t>m²</t>
  </si>
  <si>
    <t>No.</t>
  </si>
  <si>
    <t>Dayworks</t>
  </si>
  <si>
    <t>and equipment:</t>
  </si>
  <si>
    <t>(n)  Provision of high visibility safety jackets</t>
  </si>
  <si>
    <t xml:space="preserve">       and safety hats</t>
  </si>
  <si>
    <t>PROVSION OF STRUCTURED TRAINING</t>
  </si>
  <si>
    <t>Provision for accredited training:</t>
  </si>
  <si>
    <t>(a)   Generic skills</t>
  </si>
  <si>
    <t>(b)  Entrepreneurial skills</t>
  </si>
  <si>
    <t>(d)  Handing cost and profit in respect of sub-</t>
  </si>
  <si>
    <t xml:space="preserve">       items E12.05(a), (b) and (c) above</t>
  </si>
  <si>
    <t>(e)  Training Venue</t>
  </si>
  <si>
    <t>Office and laboratory fittings, installations</t>
  </si>
  <si>
    <t>%</t>
  </si>
  <si>
    <t>Prov. Sum</t>
  </si>
  <si>
    <t>TOTAL CARRIED FORWARD</t>
  </si>
  <si>
    <t>AMOUNT BROUGHT FORWARD</t>
  </si>
  <si>
    <t>ACCOMMODATION OF TRAFFIC</t>
  </si>
  <si>
    <t>km</t>
  </si>
  <si>
    <t>(a)    Flagmen</t>
  </si>
  <si>
    <t>(b)    Portable STOP and GO-RY signs</t>
  </si>
  <si>
    <t>(m) Two-way communication devices</t>
  </si>
  <si>
    <t>man-days</t>
  </si>
  <si>
    <t>B15.03</t>
  </si>
  <si>
    <t>m³</t>
  </si>
  <si>
    <t>m</t>
  </si>
  <si>
    <t>kg</t>
  </si>
  <si>
    <t>l</t>
  </si>
  <si>
    <t>ROAD MARKINGS</t>
  </si>
  <si>
    <t>Retro-reflective road-marking paint:</t>
  </si>
  <si>
    <t>(d)   White lettering and symbols</t>
  </si>
  <si>
    <t>Variations in rate of application:</t>
  </si>
  <si>
    <t>(a)   White paint</t>
  </si>
  <si>
    <t>Setting out and premarking the lines</t>
  </si>
  <si>
    <t>(excluding traffic island markings, lettering</t>
  </si>
  <si>
    <t>and symbols)</t>
  </si>
  <si>
    <t>Other special tests requested by the engineer</t>
  </si>
  <si>
    <t>No</t>
  </si>
  <si>
    <t>(b)   Yellow paint</t>
  </si>
  <si>
    <t>h</t>
  </si>
  <si>
    <t>B18.02</t>
  </si>
  <si>
    <t>B18.03</t>
  </si>
  <si>
    <t>CLEARING AND GRUBBING</t>
  </si>
  <si>
    <t>Clearing and grubbing</t>
  </si>
  <si>
    <t>ha</t>
  </si>
  <si>
    <t>FINISHING THE ROAD AND ROAD RESERVE</t>
  </si>
  <si>
    <t>(d)   Retro-reflective beads</t>
  </si>
  <si>
    <t>Finishing the road and road reserve:</t>
  </si>
  <si>
    <t>SECTION</t>
  </si>
  <si>
    <t>Establishment and General Obligations</t>
  </si>
  <si>
    <t>Housing, Offices &amp; Laboratories</t>
  </si>
  <si>
    <t>Accommodation of Traffic</t>
  </si>
  <si>
    <t>Clearing and Grubbing</t>
  </si>
  <si>
    <t>Road Markings</t>
  </si>
  <si>
    <t>AND GENERAL OBLIGATIONS</t>
  </si>
  <si>
    <t xml:space="preserve">CONTRACTORS ESTABLISHMENT ON SITE  </t>
  </si>
  <si>
    <t>(b)   Yellow lines - 100mm width</t>
  </si>
  <si>
    <t>B18.01</t>
  </si>
  <si>
    <t>The combined total tendered for sub-items (a),</t>
  </si>
  <si>
    <t xml:space="preserve">        (i)   100mm wide</t>
  </si>
  <si>
    <t xml:space="preserve">       (ii)   150mm wide</t>
  </si>
  <si>
    <t xml:space="preserve">       (iii)   200mm wide</t>
  </si>
  <si>
    <t>The provision and maintenance of rotating</t>
  </si>
  <si>
    <t>his staff</t>
  </si>
  <si>
    <t>lights, etc.  for the use of the Engineer and</t>
  </si>
  <si>
    <t>(a)   Rotating lights</t>
  </si>
  <si>
    <t>B15.14</t>
  </si>
  <si>
    <t>Finishing the Road and Road Reserve and treating old roads</t>
  </si>
  <si>
    <t>AND TREATING OLD ROADS</t>
  </si>
  <si>
    <t>(a)   White lines (broken or unbroken):</t>
  </si>
  <si>
    <t>(e)   Yellow lettering and symbols</t>
  </si>
  <si>
    <t>(f)   Transverse lines, painted island and</t>
  </si>
  <si>
    <t xml:space="preserve">       arrestor bed markings (any colour)</t>
  </si>
  <si>
    <t>Rate Only</t>
  </si>
  <si>
    <t>GENERAL REQUIREMENTS AND PROVISIONS</t>
  </si>
  <si>
    <t>(a)  Provisional sum for the payment of the</t>
  </si>
  <si>
    <t>(b)  Handling costs and profit in respect of</t>
  </si>
  <si>
    <t xml:space="preserve">       sub-item B12.01(a)</t>
  </si>
  <si>
    <t xml:space="preserve">(b)  and  (c)  shall not exceed 15% of the tender </t>
  </si>
  <si>
    <t>DAYWORKS SCHEDULE</t>
  </si>
  <si>
    <t>Labourers:</t>
  </si>
  <si>
    <t>Foreman</t>
  </si>
  <si>
    <t>Tipper trucks:</t>
  </si>
  <si>
    <t>(i)    Unskilled labour</t>
  </si>
  <si>
    <t>(ii)    Semi-skilled labour</t>
  </si>
  <si>
    <t>(iii)    Skilled labour</t>
  </si>
  <si>
    <t>(i)   3 - 5 ton</t>
  </si>
  <si>
    <t>(ii)   5,1 - 10 ton</t>
  </si>
  <si>
    <t>B18.04</t>
  </si>
  <si>
    <t>Loader (0,5m³)</t>
  </si>
  <si>
    <t>B18.05</t>
  </si>
  <si>
    <t>Grader ( CAT 140G or similar)</t>
  </si>
  <si>
    <t>B18.06</t>
  </si>
  <si>
    <t>LDV</t>
  </si>
  <si>
    <t>B18.07</t>
  </si>
  <si>
    <t>Compaction Rollers:</t>
  </si>
  <si>
    <t>(ii)   Tamping roller</t>
  </si>
  <si>
    <t>(i)    Vibrator roller</t>
  </si>
  <si>
    <t>(iii)   Grid roller</t>
  </si>
  <si>
    <t>B18.08</t>
  </si>
  <si>
    <t>Hand Controlled Compactors:</t>
  </si>
  <si>
    <t>(i)   Pedestrian roller (Bomag BW90)</t>
  </si>
  <si>
    <t>(ii)   Vibratory plate</t>
  </si>
  <si>
    <t>(iii)   Rammers</t>
  </si>
  <si>
    <t>B18.09</t>
  </si>
  <si>
    <t>Water truck ( min. 1000 l)</t>
  </si>
  <si>
    <t>B18.10</t>
  </si>
  <si>
    <t>Dozer ( D7 or similar)</t>
  </si>
  <si>
    <t>B57.06</t>
  </si>
  <si>
    <t>C</t>
  </si>
  <si>
    <t>Lump Sum</t>
  </si>
  <si>
    <t>Contractor's time related obligations in respect</t>
  </si>
  <si>
    <t>of the Occupational Health and Safety Act</t>
  </si>
  <si>
    <t>and Construction Regulations</t>
  </si>
  <si>
    <t>Submission of the Health and Safety File</t>
  </si>
  <si>
    <t>General Requirements and Provisions</t>
  </si>
  <si>
    <t xml:space="preserve">C2.3          SUMMARY OF SCHEDULE OF QUANTITIES </t>
  </si>
  <si>
    <t>TOTAL SCHEDULE  A: ROADWORKS</t>
  </si>
  <si>
    <t>TENDER ( CONTRACT) SUM</t>
  </si>
  <si>
    <r>
      <t xml:space="preserve">Note:  </t>
    </r>
    <r>
      <rPr>
        <sz val="10"/>
        <rFont val="Arial"/>
        <family val="2"/>
      </rPr>
      <t>Tender Sum is the value of the offered total of the prices exclusive of VAT,</t>
    </r>
  </si>
  <si>
    <t xml:space="preserve">          Contingencies, CPA and specials materials but including contractual variations.</t>
  </si>
  <si>
    <t>Payment of PSC members</t>
  </si>
  <si>
    <t>a)   Provisional sum for the payment of</t>
  </si>
  <si>
    <t>b)   Handling costs and profit in respect of</t>
  </si>
  <si>
    <t>ENVIRONMENTAL MANAGEMENT PLAN</t>
  </si>
  <si>
    <t>Penalty for unnecessary removal of damage</t>
  </si>
  <si>
    <t>to trees for the following diameter sizes:</t>
  </si>
  <si>
    <t>(a) 2600mm girth or less</t>
  </si>
  <si>
    <t>(b) Greater than 2600mm, but less than</t>
  </si>
  <si>
    <t xml:space="preserve">      6180mm girth</t>
  </si>
  <si>
    <t>(c) Greater than 6180mm girth</t>
  </si>
  <si>
    <t>Penalty for serious violations</t>
  </si>
  <si>
    <t>(a) Hazardous chemical/oil spill and/or</t>
  </si>
  <si>
    <t>(b) General damage to sensitive environments</t>
  </si>
  <si>
    <t>(c) Damage to cultural and historical sites</t>
  </si>
  <si>
    <t>(d) Pollution of water sources</t>
  </si>
  <si>
    <t>(e) Unauthorised blasting activities</t>
  </si>
  <si>
    <t>(f) Uncontrolled/unmanaged erosion per</t>
  </si>
  <si>
    <t xml:space="preserve">     incident, depending on environment impacts,</t>
  </si>
  <si>
    <t xml:space="preserve">     plus rehabilitation at contractor's cost</t>
  </si>
  <si>
    <t>Penalty for less serious violations</t>
  </si>
  <si>
    <t>(a) Littering on site</t>
  </si>
  <si>
    <t>(b) Lighting of illegal fires on site</t>
  </si>
  <si>
    <t>(c) Persistent or un-repaired fuel and oil leaks</t>
  </si>
  <si>
    <t>(d) Excess dust of excess noise emanating</t>
  </si>
  <si>
    <t xml:space="preserve">      from site</t>
  </si>
  <si>
    <t>(e) Dumping of milled material in side drains</t>
  </si>
  <si>
    <t xml:space="preserve">      or on grassed areas</t>
  </si>
  <si>
    <t>(f) Possession or use of intoxicating</t>
  </si>
  <si>
    <t xml:space="preserve">     substances on site</t>
  </si>
  <si>
    <t>(g) Any vehicles being driven in excess of</t>
  </si>
  <si>
    <t xml:space="preserve">      designated speed limits</t>
  </si>
  <si>
    <t>(h) Removal and/or damage to flora or cultural</t>
  </si>
  <si>
    <t xml:space="preserve">      or heritage objects on site, and/or killing</t>
  </si>
  <si>
    <t xml:space="preserve">      of wild life</t>
  </si>
  <si>
    <t>(i) Illegal hunting</t>
  </si>
  <si>
    <t>(j) Urination and defecation anywhere except</t>
  </si>
  <si>
    <t xml:space="preserve">     in designated areas</t>
  </si>
  <si>
    <t>SCHEDULE A: ROADWORKS</t>
  </si>
  <si>
    <t xml:space="preserve">C2.3          SUMMARY OF SCHEDULE OF QUANTITIES (CONTINUE) </t>
  </si>
  <si>
    <t>Structured Training</t>
  </si>
  <si>
    <t>TOTAL SCHEDULE D: (CARRIED TO CALCULATION OF TENDER SUM)</t>
  </si>
  <si>
    <t xml:space="preserve">       sub-item B12.02(a)</t>
  </si>
  <si>
    <t>TOTAL SCHEDULE E: (CARRIED TO CALCULATION OF TENDER SUM)</t>
  </si>
  <si>
    <t>TOTAL SCHEDULE A: (CARRIED TO CALCULATION OF TENDER SUM)</t>
  </si>
  <si>
    <t>Environmental Management Plan</t>
  </si>
  <si>
    <t>B15.17</t>
  </si>
  <si>
    <t>Penalty to be conducted for non-compliance</t>
  </si>
  <si>
    <t>with requirements for accomodation of traffic</t>
  </si>
  <si>
    <t>(a)  Fixed penalty for occurrence</t>
  </si>
  <si>
    <t>(b)  Time related penalty</t>
  </si>
  <si>
    <t>hr</t>
  </si>
  <si>
    <t>Office and laboratory accommodation:</t>
  </si>
  <si>
    <t>The provision of accommodation as specified,</t>
  </si>
  <si>
    <t xml:space="preserve">including roof, external and internal walls, </t>
  </si>
  <si>
    <t xml:space="preserve">windows complete with glazing, doors with </t>
  </si>
  <si>
    <t xml:space="preserve">locks and fittings burglar proofing, painting, </t>
  </si>
  <si>
    <t xml:space="preserve">floors, fencing, the provision of a 220/250 volt </t>
  </si>
  <si>
    <t xml:space="preserve">electrical installation with wiring, switchboards, </t>
  </si>
  <si>
    <t xml:space="preserve">etc, water and sewerage installation, and </t>
  </si>
  <si>
    <t xml:space="preserve">stores, complete, in accordance with the </t>
  </si>
  <si>
    <t xml:space="preserve">drawings and specifications, except for items </t>
  </si>
  <si>
    <t>scheduled elsewhere :</t>
  </si>
  <si>
    <t>(a)   Offices (interior floor space only)</t>
  </si>
  <si>
    <t>(b)   Laboratories (interior floor space only)</t>
  </si>
  <si>
    <t>(c)   Open concrete working floors, 150mm thick</t>
  </si>
  <si>
    <t>(d)   Roofs over open concrete working floors</t>
  </si>
  <si>
    <t>(e)   Ablution units</t>
  </si>
  <si>
    <t>Office and laboratory furniture:</t>
  </si>
  <si>
    <t>(a)   Chairs</t>
  </si>
  <si>
    <t>(d)   Desks, complete with drawers and locks</t>
  </si>
  <si>
    <t>(f)   Conference tables</t>
  </si>
  <si>
    <t>(a)   Items measured by number :</t>
  </si>
  <si>
    <t xml:space="preserve">        (i)     220/250 volt power points</t>
  </si>
  <si>
    <t xml:space="preserve">       (iii)    Double 80 watt fluorescent-light </t>
  </si>
  <si>
    <t xml:space="preserve">               fittings complete with ballast and tubes</t>
  </si>
  <si>
    <t xml:space="preserve">       (vi)   Wash-hand basins complete with </t>
  </si>
  <si>
    <t xml:space="preserve">               taps and drains</t>
  </si>
  <si>
    <t xml:space="preserve">       (vii)  Laboratory basins complete with swan- </t>
  </si>
  <si>
    <t xml:space="preserve">               neck taps and drains</t>
  </si>
  <si>
    <t xml:space="preserve">       (x)   Fire extinguishers, 9,0kg, all purpose dry </t>
  </si>
  <si>
    <t xml:space="preserve">              powder type, complete, mounted on wall </t>
  </si>
  <si>
    <t xml:space="preserve">              with brackets</t>
  </si>
  <si>
    <t xml:space="preserve">      (xi)  Air-conditioning units with, 2,2kW </t>
  </si>
  <si>
    <t xml:space="preserve">             minimum capacity, mounted and with  </t>
  </si>
  <si>
    <t xml:space="preserve">              own power connection</t>
  </si>
  <si>
    <t xml:space="preserve">      (xii)  Heater, space heating type, minimum </t>
  </si>
  <si>
    <t xml:space="preserve">              capacity 1,5 Kw</t>
  </si>
  <si>
    <t xml:space="preserve">      (xiii)  Curing chambers for UCS specimens, </t>
  </si>
  <si>
    <t xml:space="preserve">               complete with water connection, inclu-</t>
  </si>
  <si>
    <t xml:space="preserve">               ding the provision of brick partitions,</t>
  </si>
  <si>
    <t xml:space="preserve">               plaster, paint and shelving.</t>
  </si>
  <si>
    <t xml:space="preserve">      (xiv)  General - purpose steel cupboards</t>
  </si>
  <si>
    <t xml:space="preserve">               with shelves</t>
  </si>
  <si>
    <t xml:space="preserve">      (xvi) Refrigerators</t>
  </si>
  <si>
    <t xml:space="preserve">      (xviii)  Voltage stabilizers</t>
  </si>
  <si>
    <t xml:space="preserve">     (xix)  Automatic level with tripot</t>
  </si>
  <si>
    <t xml:space="preserve">    (xx)   100m "stylon" steel tape</t>
  </si>
  <si>
    <t xml:space="preserve">    (xxi)  5m leveling staff (1cm gradutions with</t>
  </si>
  <si>
    <t xml:space="preserve">                bubble)</t>
  </si>
  <si>
    <t xml:space="preserve">(b)    Prime-cost items and items paid for in a </t>
  </si>
  <si>
    <t xml:space="preserve">         lump sum:</t>
  </si>
  <si>
    <t xml:space="preserve">     (ix)  Provision of cellular telephones:</t>
  </si>
  <si>
    <t xml:space="preserve">           (1)  Provision of cellular telephones</t>
  </si>
  <si>
    <t xml:space="preserve">           (2)  Cost of calls and other charges</t>
  </si>
  <si>
    <t>Prov. sum</t>
  </si>
  <si>
    <t xml:space="preserve">           (3)  Handling cost and profit in respect of </t>
  </si>
  <si>
    <t xml:space="preserve">                 subsubitem B14.03(b)(ix)(2) above</t>
  </si>
  <si>
    <t>(c)   Items measured by area:</t>
  </si>
  <si>
    <t xml:space="preserve">      (viii)  Notice boards as per dwg. No.   </t>
  </si>
  <si>
    <t xml:space="preserve">      (ix)  White board </t>
  </si>
  <si>
    <t>Car ports</t>
  </si>
  <si>
    <t xml:space="preserve">Car ports, 3.0m wide and 2,5m high, at offices </t>
  </si>
  <si>
    <t xml:space="preserve">Rented, hotel and other accommodation </t>
  </si>
  <si>
    <t>(a)  Provisional sum for providing rented housing,</t>
  </si>
  <si>
    <t xml:space="preserve">       hotel or other accommodation as described</t>
  </si>
  <si>
    <t>Prov.Sum</t>
  </si>
  <si>
    <t xml:space="preserve">(b)  Handling costs and profit in respect of </t>
  </si>
  <si>
    <t xml:space="preserve">       subitem 14.07 (a)</t>
  </si>
  <si>
    <t>Services:</t>
  </si>
  <si>
    <t>(a)    Services at offices:</t>
  </si>
  <si>
    <t xml:space="preserve">    (i)  Fixed costs</t>
  </si>
  <si>
    <t xml:space="preserve">    (ii)  Running costs</t>
  </si>
  <si>
    <t>14.10</t>
  </si>
  <si>
    <t>Provision of photostat facilities</t>
  </si>
  <si>
    <t>CALCULATION OF TENDER SUM</t>
  </si>
  <si>
    <t>B</t>
  </si>
  <si>
    <t>SCHEDULE C: ENVIRONMENTAL MANAGEMENT PLAN</t>
  </si>
  <si>
    <t>B12.02</t>
  </si>
  <si>
    <t>B17.01</t>
  </si>
  <si>
    <t>(b)    Single carriageway road and road reserve</t>
  </si>
  <si>
    <t>ROAD SIGNS</t>
  </si>
  <si>
    <t>B56.01</t>
  </si>
  <si>
    <t>Road sign boards with painted or coloured</t>
  </si>
  <si>
    <t>semi-matt background. Symbols, lettering and</t>
  </si>
  <si>
    <t>borders in diamond grade retro- reflective</t>
  </si>
  <si>
    <t xml:space="preserve">material, where the sign board is </t>
  </si>
  <si>
    <t>constructed from:</t>
  </si>
  <si>
    <t>(c)   Prepainted galvanized steel plate (chromadek</t>
  </si>
  <si>
    <t xml:space="preserve">     (i)  Area not exceeding 2m²</t>
  </si>
  <si>
    <t xml:space="preserve">     (ii)  Area exceeding 2m² but not exceeding </t>
  </si>
  <si>
    <t xml:space="preserve">            10m²</t>
  </si>
  <si>
    <t xml:space="preserve">     (iii)  Area exceeding 10m²</t>
  </si>
  <si>
    <t>Extra over item 56.01 for using:</t>
  </si>
  <si>
    <t>(a)   Background of retro-reflective material:</t>
  </si>
  <si>
    <t xml:space="preserve">     (i)  Class llI</t>
  </si>
  <si>
    <t>Road sign supports (over-head road sign</t>
  </si>
  <si>
    <t>structures excluded):</t>
  </si>
  <si>
    <t>Extra over item 56.05 for cement-treated soil</t>
  </si>
  <si>
    <t>backfill</t>
  </si>
  <si>
    <t>Extra over item 56.05 for rock excavation</t>
  </si>
  <si>
    <t>Contract Nameboard (As per drawing)</t>
  </si>
  <si>
    <t>Road Signs</t>
  </si>
  <si>
    <t>CONTINGENCIES (10%)</t>
  </si>
  <si>
    <t>LI</t>
  </si>
  <si>
    <t xml:space="preserve"> </t>
  </si>
  <si>
    <t>Provision for a Community Liaison Officer</t>
  </si>
  <si>
    <t>B12.04</t>
  </si>
  <si>
    <t>(a) Mine Health and Safety Obiligations</t>
  </si>
  <si>
    <t>(b) Special Information Signs</t>
  </si>
  <si>
    <t>B12.05</t>
  </si>
  <si>
    <t>month</t>
  </si>
  <si>
    <t>PC Sum</t>
  </si>
  <si>
    <t>B12.06</t>
  </si>
  <si>
    <t>(d)  Handling costs and profit in respect of</t>
  </si>
  <si>
    <t>(e) Road signs, R- and TR-series, 1200 mm dia</t>
  </si>
  <si>
    <t>(f) Road signs, TW-series, 1524 mm sides</t>
  </si>
  <si>
    <t>(g) Road signs, STW, DTG, TGS and TG-series</t>
  </si>
  <si>
    <t>(h) Delineators (TW401 &amp; TW402)</t>
  </si>
  <si>
    <t>(i) Single</t>
  </si>
  <si>
    <t>(1) 800mm x 250mm</t>
  </si>
  <si>
    <t>(ii) Double, mounted back to back</t>
  </si>
  <si>
    <t>TOTAL SCHEDULE  B: ENVIRONMENTAL MANAGEMENT PLAN</t>
  </si>
  <si>
    <t>TOTAL SCHEDULE  C: STRUCTURED TRAINING</t>
  </si>
  <si>
    <t>C12.05</t>
  </si>
  <si>
    <t>B100.01</t>
  </si>
  <si>
    <t>B100.02</t>
  </si>
  <si>
    <t>B100.03</t>
  </si>
  <si>
    <t>t</t>
  </si>
  <si>
    <t xml:space="preserve">       Community Liaison Officer </t>
  </si>
  <si>
    <t xml:space="preserve">       in subsubclause 14.03 (c)(ii) including services</t>
  </si>
  <si>
    <t>B14.07</t>
  </si>
  <si>
    <t>TENDER (CONTRACT) PRICE CARRIED TO FORM OF OFFER OF ACCEPTANCE (Page C.3)</t>
  </si>
  <si>
    <t xml:space="preserve">2300: CONCRETE KERBING, CONCRETE 
CHANNELLING, CHUTES AND DOWNPIPES, AND CONCRETE LININGS FOR OPEN DRAINS </t>
  </si>
  <si>
    <t>Concrete Kerbing Class 30/19</t>
  </si>
  <si>
    <t>(a) Figure 8c as shown on the drawings</t>
  </si>
  <si>
    <t>(a) Concrete edge beam (25/19) MPa</t>
  </si>
  <si>
    <t>3100</t>
  </si>
  <si>
    <t>3100: BORROW MATERIALS</t>
  </si>
  <si>
    <t>B31.01</t>
  </si>
  <si>
    <t>Excess overburden:</t>
  </si>
  <si>
    <t>(a) Depth up to and including 0,5m</t>
  </si>
  <si>
    <t xml:space="preserve"> m³</t>
  </si>
  <si>
    <t>(b) Depth exceeding 0,5m and up to 1,5m</t>
  </si>
  <si>
    <t>31.03</t>
  </si>
  <si>
    <t>Finishing-off borrow areas in:</t>
  </si>
  <si>
    <t>(a) Hard material</t>
  </si>
  <si>
    <t xml:space="preserve"> ha</t>
  </si>
  <si>
    <t>(c) Soft material</t>
  </si>
  <si>
    <t>3300</t>
  </si>
  <si>
    <t>3300: MASS EARTHWORKS</t>
  </si>
  <si>
    <t>33.04</t>
  </si>
  <si>
    <t>Cut to spoil, including free-haul up to 1.0km, material obtained from:</t>
  </si>
  <si>
    <t>(a) Soft excavation</t>
  </si>
  <si>
    <t>(b) Intermediate excavation</t>
  </si>
  <si>
    <t>(c) Hard excavation</t>
  </si>
  <si>
    <t>(d) Boulder Excavation class B</t>
  </si>
  <si>
    <t>33.10</t>
  </si>
  <si>
    <t>Roadbed preparation and the compaction of material</t>
  </si>
  <si>
    <t>(a) Compaction to 90% of modified AASHTO density</t>
  </si>
  <si>
    <t>33.11</t>
  </si>
  <si>
    <t>Three roller passes</t>
  </si>
  <si>
    <t>(a) Vibratory roller</t>
  </si>
  <si>
    <t>(b) Heavy grid roller</t>
  </si>
  <si>
    <t>33/16.00</t>
  </si>
  <si>
    <t xml:space="preserve">1600: OVERHAUL </t>
  </si>
  <si>
    <t>33/16.02</t>
  </si>
  <si>
    <t>Overhaul on material hauled in excess of 1,0 km (ordinary overhaul)</t>
  </si>
  <si>
    <t>m³.km</t>
  </si>
  <si>
    <t>3400</t>
  </si>
  <si>
    <t>3400: PAVEMENT LAYERS OF GRAVEL MATERIAL</t>
  </si>
  <si>
    <t>(a) Gravel selected layer compacted to:</t>
  </si>
  <si>
    <t>(c) Gravel subbase(unstabilised gravel compacted to):</t>
  </si>
  <si>
    <t>(g) Gravel shoulder compacted to:</t>
  </si>
  <si>
    <t xml:space="preserve">   (ii) 95% of modified AASHTO density ( 150 mm compacted layer thickness)</t>
  </si>
  <si>
    <t>3500</t>
  </si>
  <si>
    <t>3500: STABILIZATION</t>
  </si>
  <si>
    <t>35.04</t>
  </si>
  <si>
    <t>Provision and application of water for curing</t>
  </si>
  <si>
    <t>kl</t>
  </si>
  <si>
    <t>35.05</t>
  </si>
  <si>
    <t>Curing by covering with subsequent layer</t>
  </si>
  <si>
    <r>
      <t>m</t>
    </r>
    <r>
      <rPr>
        <vertAlign val="superscript"/>
        <sz val="10"/>
        <rFont val="Arial"/>
        <family val="2"/>
      </rPr>
      <t>2</t>
    </r>
  </si>
  <si>
    <t>Stabilisation</t>
  </si>
  <si>
    <t>Pavement layers of gravel</t>
  </si>
  <si>
    <t>Mass Earthworks</t>
  </si>
  <si>
    <t>Borrow materials</t>
  </si>
  <si>
    <t>Concrete Kerbing, Concrete Channeling, Open Chutes</t>
  </si>
  <si>
    <r>
      <t xml:space="preserve">        </t>
    </r>
    <r>
      <rPr>
        <sz val="10"/>
        <rFont val="Arial"/>
        <family val="2"/>
      </rPr>
      <t>or approved equivalent):</t>
    </r>
  </si>
  <si>
    <r>
      <t xml:space="preserve">     </t>
    </r>
    <r>
      <rPr>
        <sz val="10"/>
        <rFont val="Arial"/>
        <family val="2"/>
      </rPr>
      <t>(i)   100mm dia.</t>
    </r>
  </si>
  <si>
    <r>
      <t xml:space="preserve">      </t>
    </r>
    <r>
      <rPr>
        <sz val="10"/>
        <rFont val="Arial"/>
        <family val="2"/>
      </rPr>
      <t>dumping in non-approved sites</t>
    </r>
  </si>
  <si>
    <t>2200: PREFABRICATED CULVERTS</t>
  </si>
  <si>
    <t>B22.01</t>
  </si>
  <si>
    <t>Excavation:</t>
  </si>
  <si>
    <t>(a)  Excavating soft material situated within the</t>
  </si>
  <si>
    <r>
      <t xml:space="preserve">       </t>
    </r>
    <r>
      <rPr>
        <sz val="10"/>
        <rFont val="Arial"/>
        <family val="2"/>
      </rPr>
      <t>following depth ranges below the surface</t>
    </r>
  </si>
  <si>
    <t xml:space="preserve">       level:</t>
  </si>
  <si>
    <t xml:space="preserve">     (i)  0m up to 1,5m</t>
  </si>
  <si>
    <t xml:space="preserve">     (ii)  Exceeding 1,5m up to 3,0m</t>
  </si>
  <si>
    <t xml:space="preserve">     (iii)  Exceeding 3,0m up to 4.5m</t>
  </si>
  <si>
    <t xml:space="preserve">     (iii)  Exceeding 4,0m up to 6,0m</t>
  </si>
  <si>
    <t>(b)  Extra over subitem 22.01(a) for excavation in</t>
  </si>
  <si>
    <t xml:space="preserve">       hard material irrespective of depth</t>
  </si>
  <si>
    <t>Backfilling:</t>
  </si>
  <si>
    <t>(a)  Using the excavated material</t>
  </si>
  <si>
    <t>(b)  Using imported selected material</t>
  </si>
  <si>
    <t>(c)  Extra over subitems 22.02(a) and 22.02(b) for</t>
  </si>
  <si>
    <t xml:space="preserve">       soil cement backfilling (3% cement)</t>
  </si>
  <si>
    <t>Conrete pipe culverts:</t>
  </si>
  <si>
    <t>(b) On class B bedding</t>
  </si>
  <si>
    <t>Cast in situ concrete and formwork:</t>
  </si>
  <si>
    <t xml:space="preserve">(c)  In inlet and outlet structures, skewed ends, </t>
  </si>
  <si>
    <t xml:space="preserve">       catchpits,manholes, thrust and anchor </t>
  </si>
  <si>
    <t xml:space="preserve">       blocks, excluding formwork but including</t>
  </si>
  <si>
    <t xml:space="preserve">       Class U2 surface finish:</t>
  </si>
  <si>
    <t xml:space="preserve">      (i)  Class 25/19 concrete</t>
  </si>
  <si>
    <t xml:space="preserve">(d)  Formwork of concrete under subitem </t>
  </si>
  <si>
    <t xml:space="preserve">       22.07(c)   </t>
  </si>
  <si>
    <t xml:space="preserve">      (i)  Vertical formwork for F1 surface finish</t>
  </si>
  <si>
    <t xml:space="preserve">      (ii)  Vertical formwork for F2 surface finish</t>
  </si>
  <si>
    <t>Steel reinforcement:</t>
  </si>
  <si>
    <t>(b) High tensile steel bars</t>
  </si>
  <si>
    <t>(c)  Welded steel frabric REF 395</t>
  </si>
  <si>
    <t>(a) Manholes:</t>
  </si>
  <si>
    <t xml:space="preserve">    (i) Type A</t>
  </si>
  <si>
    <t xml:space="preserve">    (ii) Type B</t>
  </si>
  <si>
    <t xml:space="preserve">    (iii) Type C (Junction Box)</t>
  </si>
  <si>
    <t>(b) Catchpits</t>
  </si>
  <si>
    <t>Prefarbicated Culvert Structure</t>
  </si>
  <si>
    <t>SCHEDULE C: STRUCTURED TRAINING</t>
  </si>
  <si>
    <t>B12.03</t>
  </si>
  <si>
    <t>Relocation and protection of existing services:</t>
  </si>
  <si>
    <t>a)   Relocation, including lowering or raising,</t>
  </si>
  <si>
    <t>b)   Handling cost and profit in respect of</t>
  </si>
  <si>
    <t xml:space="preserve">       sub-item B12.03(a) </t>
  </si>
  <si>
    <t xml:space="preserve">       protection and/or repair of existing services</t>
  </si>
  <si>
    <t>Service ducts:</t>
  </si>
  <si>
    <t>(a) Ordinary pipes</t>
  </si>
  <si>
    <t xml:space="preserve">    (i) 110mm Upvc Class 6</t>
  </si>
  <si>
    <t>(b) Split pipes:</t>
  </si>
  <si>
    <t xml:space="preserve">     (i) 150mm Upvc Class 6</t>
  </si>
  <si>
    <t>33.07</t>
  </si>
  <si>
    <t>Removal of unsuitable material, including 1.0km free-hual</t>
  </si>
  <si>
    <t>(ii) Unstable material</t>
  </si>
  <si>
    <t>2100 DRAINS</t>
  </si>
  <si>
    <t>Excavation for subsoil drainage systems</t>
  </si>
  <si>
    <t>(a) Excavating soft material situated within the following depth ranges below surface level:</t>
  </si>
  <si>
    <t xml:space="preserve"> (i) 0 m up to 1,5m</t>
  </si>
  <si>
    <t>(b) Extra over subitem 21.03(a) for excavation in hard material irrespective of depth</t>
  </si>
  <si>
    <t>.</t>
  </si>
  <si>
    <t>Natural permeable material in subsoil drainage systems (crushed stone)</t>
  </si>
  <si>
    <t>(b) Crushed stone obtained from commercial sources</t>
  </si>
  <si>
    <t>(ii) Coarse grade stone</t>
  </si>
  <si>
    <t>Natural permeable material in subsoil drainage systems (Sand)</t>
  </si>
  <si>
    <t>(b) Sand from commercial sources</t>
  </si>
  <si>
    <t>(b) Unplasticised PVC pipes and fittings, normal duty complete with couplings</t>
  </si>
  <si>
    <t>(1) Perforated</t>
  </si>
  <si>
    <t>(i) 150mm dia.</t>
  </si>
  <si>
    <t>Synthetic fibre filter fabric</t>
  </si>
  <si>
    <t>Concrete outlet structures, manhole boxes, junction boxes and cleaning eyes for subsoil drainage systems:</t>
  </si>
  <si>
    <t>(a) Outlet structures</t>
  </si>
  <si>
    <t>22/B3300</t>
  </si>
  <si>
    <t>Foundation fill consisting of :</t>
  </si>
  <si>
    <t>(a) Rock fill</t>
  </si>
  <si>
    <t>(b) Crushed-stone fill</t>
  </si>
  <si>
    <t xml:space="preserve">Cut and borrow to fill, including free-haul </t>
  </si>
  <si>
    <t>up to 0,5km from road reserve</t>
  </si>
  <si>
    <t>(a) Material in compacted layer thichness of 200mm and less</t>
  </si>
  <si>
    <t>(i) Compacted to 90% modified AASHTO density</t>
  </si>
  <si>
    <t>Cast in situ concrete chutes (measured by 
components)</t>
  </si>
  <si>
    <t>(a) Concrete class 30/19</t>
  </si>
  <si>
    <t>(b) Formwork to provide class F1 surface finish</t>
  </si>
  <si>
    <t xml:space="preserve"> m²</t>
  </si>
  <si>
    <t xml:space="preserve">Trimming of excavations for concrete-lined open drains
</t>
  </si>
  <si>
    <t>(a) In soft material</t>
  </si>
  <si>
    <t>Drains</t>
  </si>
  <si>
    <t>(c)  Remuneration of workers undergoing training</t>
  </si>
  <si>
    <t>Accommodating traffic and maintaining temporary deviations including all flagmen required</t>
  </si>
  <si>
    <t>B15.01</t>
  </si>
  <si>
    <t>8100: TESTING MATERIALS AND WORKMANSHIP</t>
  </si>
  <si>
    <t>(a) Cost of testing</t>
  </si>
  <si>
    <t>(b) Handling costs and profits in respect of subitems B81.02(a)</t>
  </si>
  <si>
    <t>Testing Materials and Workmanship</t>
  </si>
  <si>
    <t>(a) Normal areas</t>
  </si>
  <si>
    <t>i) Within the road reserve</t>
  </si>
  <si>
    <t>ii) In borrow pits</t>
  </si>
  <si>
    <t>Manholes, catchpits, precast inlet and outlet 
structures complete</t>
  </si>
  <si>
    <t>Inlet and Outlet, transition and similar structures</t>
  </si>
  <si>
    <t>(a) Cast in-situ concrete drift (Class 25/19 concrete)</t>
  </si>
  <si>
    <t xml:space="preserve">        (ii) Concrete drift as specified in the drawings</t>
  </si>
  <si>
    <t>(b) Cast in-situ concrete causeway (Class 25/19 concrete)</t>
  </si>
  <si>
    <t xml:space="preserve">        (ii) Concrete causeway as specified in the drawings</t>
  </si>
  <si>
    <t>(a) In layer thickness of 200mm and less:</t>
  </si>
  <si>
    <t>(b) In layer thickness of exceeding 200mm:</t>
  </si>
  <si>
    <t>(b) Steel:</t>
  </si>
  <si>
    <t>Impermeable backfilling to sub-soil drainage systems</t>
  </si>
  <si>
    <t xml:space="preserve">(b) Rock Fill [as specified in subclause 3209(c)] </t>
  </si>
  <si>
    <t xml:space="preserve">ADD 15% VAT </t>
  </si>
  <si>
    <t>SUB-TOTAL</t>
  </si>
  <si>
    <t>(ii) Kerb inlet Type 2 (Combination Kerb Inlet/Manhole)as per Drawing No. TS/TLM/2014/2015/58</t>
  </si>
  <si>
    <t xml:space="preserve">    (i) 450 mm (Class 100D)</t>
  </si>
  <si>
    <t xml:space="preserve">    (ii) 600 mm (Class 100D)</t>
  </si>
  <si>
    <t>(i) Kerb inlet Type 1 (Terminal Kerb Inlet) as per Drawing No. TS/TLM/2014/2015/58</t>
  </si>
  <si>
    <t>(c.) Provision for security guards</t>
  </si>
  <si>
    <t xml:space="preserve">    (xxii)  Windows 11, 15,6-inch full HD IPS display, 8 GB RAM and 512 GB SSD Storage, intel Core i5 1235U Processor, Xe Graphics and 720p HD camera computer and HP Deskjet 840C colour printer.</t>
  </si>
  <si>
    <t>Temporary traffic-control facilities:                                                       (Note: These items are under the control of the Engineer and will only be used and paid as instructed by the Engineer which are paid under item B15.01)</t>
  </si>
  <si>
    <t xml:space="preserve">      and fences situated within the road reserve which </t>
  </si>
  <si>
    <t xml:space="preserve">      are not allowed for under any otheritems in the </t>
  </si>
  <si>
    <t xml:space="preserve">      schedule of quantities.</t>
  </si>
  <si>
    <t>Concrete edge beams of:</t>
  </si>
  <si>
    <t>(a) Class 25/19 cast in-situ concrete</t>
  </si>
  <si>
    <t>Speed Humps</t>
  </si>
  <si>
    <t>(a) Construction of Speed Hump with Concrete pavers, grey colour, 25 MPa, with spacer nibs, 50 mm thick on river sand bedding as per Drawings</t>
  </si>
  <si>
    <t>Qty</t>
  </si>
  <si>
    <t>Rate</t>
  </si>
  <si>
    <t>Removal and grubbing of large trees and tree stumps</t>
  </si>
  <si>
    <t>(a) Girth exceeding 1m up to and including 2m</t>
  </si>
  <si>
    <t>Portal and retangular culverts:</t>
  </si>
  <si>
    <t>(b) In floor slabs for portal or rectangular culverts, 
including formwork and class U2 surface finish, class 30/19 concrete</t>
  </si>
  <si>
    <t>(b) On cast in-situ slab</t>
  </si>
  <si>
    <t>(c) Figure 7 as shown on the drawings</t>
  </si>
  <si>
    <t>B23.08</t>
  </si>
  <si>
    <t>Concrete lining for open drains (class U2 surface finish)</t>
  </si>
  <si>
    <t>(a) Cast in situ concrete lining class 30/19 concrete</t>
  </si>
  <si>
    <t>Formwork to cast in situ concrete lining for open drains (class F2 surface finish)</t>
  </si>
  <si>
    <t>(c) To ends of slabs</t>
  </si>
  <si>
    <t>Cast insitu concrete and formwork:</t>
  </si>
  <si>
    <t>B23.10</t>
  </si>
  <si>
    <t>31/B55.10</t>
  </si>
  <si>
    <t>Borrow-pit game proof fencing</t>
  </si>
  <si>
    <t>(a) Provisional sum for the erecting of 1.8m height, with provision of gate fencing around borrow pit.</t>
  </si>
  <si>
    <t>Prov Sum</t>
  </si>
  <si>
    <t>(b) Handling costs and profit in respect of subitem 31/B55.10(a)</t>
  </si>
  <si>
    <t>Extra over item 33.01 for excavating and breaking down material in -</t>
  </si>
  <si>
    <t>(a) Intermediate excavation</t>
  </si>
  <si>
    <t>(b) Hard excavation</t>
  </si>
  <si>
    <t>34.01</t>
  </si>
  <si>
    <t>Pavement layers constructed from gravel taken from cut or borrow, including free-haul up to 1,0 km:</t>
  </si>
  <si>
    <t>(f) Gravel base (chemically stabilized material) compacted to :</t>
  </si>
  <si>
    <t>34.14</t>
  </si>
  <si>
    <t>Pavement layers constructed from gravel obtained from commercial sources or sources provided by the contractor, including unlimited free haul:</t>
  </si>
  <si>
    <t>(i) 95% of modified AASHTO density (150mm compacted layer thickness)</t>
  </si>
  <si>
    <t>(b) Gravel subbase (unstabilised material) compacted to:</t>
  </si>
  <si>
    <t>(i) 97% of modified AASHTO density (150mm compacted layer thickness - G4 gravel)</t>
  </si>
  <si>
    <t>(c) Gravel base (chemically stabilized material) compacted to :</t>
  </si>
  <si>
    <t>(i) 150mm layer thickness to 98% of modified AASHTO density</t>
  </si>
  <si>
    <t>34/16.02</t>
  </si>
  <si>
    <t>Overhaul on material hauled in excess of 1.0 km(ordinary overhaul)</t>
  </si>
  <si>
    <t>35.01</t>
  </si>
  <si>
    <t>Chemical stabilisation extra-over unstabilized compacted layers:</t>
  </si>
  <si>
    <t>(a) Base  layer : 150mm thickness</t>
  </si>
  <si>
    <t>B35.02</t>
  </si>
  <si>
    <t>Chemical stabilising agent:</t>
  </si>
  <si>
    <t>(a) CEM II A/L 32.5 cement</t>
  </si>
  <si>
    <t>5100: PITCHING,STONEWORK AND PROTECTION AGAINST EROSION</t>
  </si>
  <si>
    <t>51.01.</t>
  </si>
  <si>
    <t>Stone pitching:</t>
  </si>
  <si>
    <t>(b) Grouted stone pitching</t>
  </si>
  <si>
    <t>5200: GABIONS</t>
  </si>
  <si>
    <t>Foundation trench excavation and backfilling:</t>
  </si>
  <si>
    <t>(b)   In all other classes of material</t>
  </si>
  <si>
    <t>Surface preperation for bedding the gabions</t>
  </si>
  <si>
    <t>B52.03</t>
  </si>
  <si>
    <t>Gabions:</t>
  </si>
  <si>
    <t>(a)   Galvanized gabion boxes:</t>
  </si>
  <si>
    <t xml:space="preserve">        Mesh size:                   80mm x 100mm</t>
  </si>
  <si>
    <t xml:space="preserve">        Wire diameter:            2,7mm</t>
  </si>
  <si>
    <t xml:space="preserve">        Diaphragm spacing:  1,0m</t>
  </si>
  <si>
    <t xml:space="preserve">    (i)  3m x 1m x 1m</t>
  </si>
  <si>
    <t>(c)   Galvanized gabion mattresses:</t>
  </si>
  <si>
    <t xml:space="preserve">        Wire diameter:            2,5mm</t>
  </si>
  <si>
    <t xml:space="preserve">    (i)  0,300m deep</t>
  </si>
  <si>
    <t>Filter fabric:</t>
  </si>
  <si>
    <t>PITCHING,STONEWORK AND PROTECTION AGAINST EROSION</t>
  </si>
  <si>
    <t>Pitching, stone works and protection against erosion</t>
  </si>
  <si>
    <t>Gabions</t>
  </si>
  <si>
    <t>ITEM NO</t>
  </si>
  <si>
    <t>(d) Gravel subbase(chemically stabilized material):</t>
  </si>
  <si>
    <t>(ii) 150mm layer thickness to 96% modified (G6 unstebilised)
AASHTO density</t>
  </si>
  <si>
    <t>4100</t>
  </si>
  <si>
    <t>4100: PRIME COAT</t>
  </si>
  <si>
    <t>41.01</t>
  </si>
  <si>
    <t>Prime coat:</t>
  </si>
  <si>
    <r>
      <t>(c) MC-30 cut-back bitumen (0.8l/m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</si>
  <si>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(d) MC-70 cut-back bitumen (0.8l/m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</si>
  <si>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t>41.02</t>
  </si>
  <si>
    <t>Aggregate for blinding</t>
  </si>
  <si>
    <t>41.03</t>
  </si>
  <si>
    <t>Extra over item 41.01 for applying the prime coat in areas accessible only to hand held equipment</t>
  </si>
  <si>
    <t>Prime Coat</t>
  </si>
  <si>
    <t>4200</t>
  </si>
  <si>
    <t>TOTAL SECTION 4100 CARRIED TO SUMMARY</t>
  </si>
  <si>
    <t>ASPHALT BASE AND SURFACING</t>
  </si>
  <si>
    <t>B42.02</t>
  </si>
  <si>
    <t>Asphalt (medium) using a 5% SASOBIT</t>
  </si>
  <si>
    <t>42.04</t>
  </si>
  <si>
    <t xml:space="preserve">Tack coat of 30% stable-grade emulsion   </t>
  </si>
  <si>
    <t>litre</t>
  </si>
  <si>
    <t>B42.08</t>
  </si>
  <si>
    <t xml:space="preserve">Cores in asphalt paving:         </t>
  </si>
  <si>
    <t>(a) 100 mm dia</t>
  </si>
  <si>
    <t>(b)  150 mm dia</t>
  </si>
  <si>
    <t>TOTAL SECTION 4200 CARRIED TO SUMMARY</t>
  </si>
  <si>
    <t>Aphalt Base and Surfacing</t>
  </si>
  <si>
    <t>B42.09</t>
  </si>
  <si>
    <t>(b) Figure 5 as shown on the drawings</t>
  </si>
  <si>
    <t>(i) 150mm layer thickness to 97% of modified  (G6/G5 unstebilised)AASHTO density</t>
  </si>
  <si>
    <t>(i) 150mm layer thickness to 95% modified
AASHTO density - G6/G7 material</t>
  </si>
  <si>
    <t>(i) 150mm layer thickness to 93% modified
AASHTO density - G7 material</t>
  </si>
  <si>
    <t xml:space="preserve">       PSC members at R250/month</t>
  </si>
  <si>
    <t>CONCRETE BLOCK PAVING FOR ROADS</t>
  </si>
  <si>
    <t>(a) Concrete pavers, grey colour, 25 MPa,</t>
  </si>
  <si>
    <t>with spacer nibs, 20 mm thick on river sand bedding</t>
  </si>
  <si>
    <t>(b) Concrete pavers, terracotta colour, 25 MPa,</t>
  </si>
  <si>
    <t>with spacer nibs, 20 mm thick</t>
  </si>
  <si>
    <t>73/B51,04</t>
  </si>
  <si>
    <t>73/B51,06</t>
  </si>
  <si>
    <t>Provision of approved herbicide and ant poison:</t>
  </si>
  <si>
    <t>(a) Provision of materials</t>
  </si>
  <si>
    <t>(b) Contractor's charges and profit added to 
      the prime cost sum</t>
  </si>
  <si>
    <t>Concrete Block Paving</t>
  </si>
  <si>
    <t xml:space="preserve">     (i) 750mm x 450mm (Class 150S)</t>
  </si>
  <si>
    <t xml:space="preserve"> (ii)  Concrete Trapezoidal Drain</t>
  </si>
  <si>
    <t xml:space="preserve"> (i) Concrete causeways for trapezoidal drains with a thickness of 150mm</t>
  </si>
  <si>
    <t xml:space="preserve"> (i) Concrete causeway for kerbs with a thickness of 150mm</t>
  </si>
  <si>
    <t>(i) "Synthetic fibre filter fabric (F55-SA (340gsm)  geotextile Bidem). or approved equivalent</t>
  </si>
  <si>
    <t xml:space="preserve"> (i) 750 mm x 750mm x 125 mm (V-Drain for Kerbs)</t>
  </si>
  <si>
    <t>(a)   "Synthetic fibre filter fabric (F55-SA (340gsm)  geotextile Bidem). or approved equivalent</t>
  </si>
  <si>
    <t xml:space="preserve">APPOINTMENT OF A CONSULTING ENGINEER/PROFESSIONAL SERVICE PROVIDER FOR UPGRADING HONEYVILLE TO PAVED CONCRETE INTERLOCKING BRICKS </t>
  </si>
  <si>
    <t xml:space="preserve">             BA-PHALABORWA LOCAL MUNICIPALITY</t>
  </si>
  <si>
    <t>BA-PHALABORWA LOCAL MUNICIPALITY</t>
  </si>
  <si>
    <t>5400: GUARDRAILS</t>
  </si>
  <si>
    <t>Guardrails on timber posts:</t>
  </si>
  <si>
    <t>(a)   Galvanized</t>
  </si>
  <si>
    <t>End treatments:</t>
  </si>
  <si>
    <t xml:space="preserve">(d)   End treatments in accordance with the </t>
  </si>
  <si>
    <t xml:space="preserve">        drawings where single guardrail sections </t>
  </si>
  <si>
    <t xml:space="preserve">        are used. Terminal sections Type A</t>
  </si>
  <si>
    <t xml:space="preserve">        as detailed on dwg. 2/05 -06</t>
  </si>
  <si>
    <t>Additional guardrail posts:</t>
  </si>
  <si>
    <t>(a)   Timber posts</t>
  </si>
  <si>
    <t>Reflective plates</t>
  </si>
  <si>
    <t>TOTAL SECTION 5400 CARRIED TO SUMMARY</t>
  </si>
  <si>
    <t>Guardrails</t>
  </si>
  <si>
    <t xml:space="preserve">     (i) 3000mm x 900mm (Class 150S)</t>
  </si>
  <si>
    <t xml:space="preserve">     (ii) 600mm x 600mm (Class 150S)</t>
  </si>
  <si>
    <t xml:space="preserve">     (i) 1500mm x 900mm (Class 150S)</t>
  </si>
  <si>
    <t>Aphalt surfacing</t>
  </si>
  <si>
    <t>(a) Continuously graded hot-mix Asphalt (medium)</t>
  </si>
  <si>
    <t>(i) 60/70 pen, 30 mm thick medium grade</t>
  </si>
  <si>
    <t>(a) Construction of Speed Humps - According to the Drawings issued by the Engineer</t>
  </si>
  <si>
    <t>c) 80mm thick, interlocking concrete pavers,Class 2 herringbone bond, 20 mm thick on river sand bedding</t>
  </si>
  <si>
    <t>73/B42.09</t>
  </si>
  <si>
    <t>CONTRACT NO. : 08/24/25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</si>
</sst>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7" formatCode="&quot;R&quot;#,##0.00;\-&quot;R&quot;#,##0.00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&quot;R&quot;\ #,##0;&quot;R&quot;\ \-#,##0"/>
    <numFmt numFmtId="165" formatCode="_ &quot;R&quot;\ * #,##0.00_ ;_ &quot;R&quot;\ * \-#,##0.00_ ;_ &quot;R&quot;\ * &quot;-&quot;??_ ;_ @_ "/>
    <numFmt numFmtId="166" formatCode="_ * #,##0.00_ ;_ * \-#,##0.00_ ;_ * &quot;-&quot;??_ ;_ @_ "/>
    <numFmt numFmtId="167" formatCode="_(* #,##0.00_);_(* \(#,##0.00\);_(* &quot;-&quot;??_);_(@_)"/>
    <numFmt numFmtId="168" formatCode="#,##0.0"/>
    <numFmt numFmtId="169" formatCode="&quot;R&quot;\ #,##0.00"/>
    <numFmt numFmtId="170" formatCode="_(&quot;$&quot;* #,##0.00_);_(&quot;$&quot;* \(#,##0.00\);_(&quot;$&quot;* &quot;-&quot;??_);_(@_)"/>
    <numFmt numFmtId="171" formatCode="0.0"/>
    <numFmt numFmtId="172" formatCode="0.0%"/>
    <numFmt numFmtId="173" formatCode="#,##0_ ;[Red]\-#,##0\ "/>
    <numFmt numFmtId="174" formatCode="#,##0.000"/>
    <numFmt numFmtId="175" formatCode="&quot;R&quot;#,##0.00_);\(&quot;R&quot;#,##0.00\)"/>
    <numFmt numFmtId="176" formatCode="\$#,##0\ ;\(\$#,##0\)"/>
    <numFmt numFmtId="177" formatCode="&quot;R&quot;\ #,##0.00;[Red]&quot;R&quot;\ #,##0.00"/>
    <numFmt numFmtId="178" formatCode="_(&quot;R&quot;* #,##0.00_);_(&quot;R&quot;* \(#,##0.00\);_(&quot;R&quot;* &quot;-&quot;??_);_(@_)"/>
    <numFmt numFmtId="179" formatCode="&quot;R&quot;#,##0.00"/>
    <numFmt numFmtId="184" formatCode="&quot;R&quot;\ #,##0"/>
    <numFmt numFmtId="186" formatCode="_(* #,##0.0_);_(* \(#,##0.0\);_(* &quot;-&quot;?_);_(@_)"/>
    <numFmt numFmtId="187" formatCode="_ * #,##0_ ;_ * \-#,##0_ ;_ * &quot;-&quot;??_ ;_ @_ "/>
    <numFmt numFmtId="188" formatCode="#\ ###\ ###;[Red]#\ ###\ ###"/>
  </numFmts>
  <fonts count="82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i/>
      <u/>
      <sz val="10"/>
      <name val="Times New Roman"/>
      <family val="1"/>
    </font>
    <font>
      <sz val="12"/>
      <name val="Times New Roman"/>
      <family val="1"/>
    </font>
    <font>
      <i/>
      <sz val="12"/>
      <name val="Arial"/>
      <family val="2"/>
    </font>
    <font>
      <u/>
      <sz val="10"/>
      <color indexed="12"/>
      <name val="Arial"/>
      <family val="2"/>
    </font>
    <font>
      <sz val="12"/>
      <color indexed="24"/>
      <name val="Times New Roman"/>
      <family val="1"/>
    </font>
    <font>
      <sz val="12"/>
      <color indexed="22"/>
      <name val="Times New Roman"/>
      <family val="1"/>
    </font>
    <font>
      <b/>
      <sz val="1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sz val="10"/>
      <name val="MS Sans Serif"/>
      <family val="2"/>
    </font>
    <font>
      <u/>
      <sz val="9"/>
      <name val="Arial"/>
      <family val="2"/>
    </font>
    <font>
      <u/>
      <sz val="9"/>
      <color indexed="12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10"/>
      <name val="Arial"/>
      <family val="2"/>
    </font>
    <font>
      <sz val="9"/>
      <name val="MT Extra"/>
      <family val="1"/>
      <charset val="2"/>
    </font>
    <font>
      <vertAlign val="superscript"/>
      <sz val="9"/>
      <name val="Arial"/>
      <family val="2"/>
    </font>
    <font>
      <strike/>
      <sz val="1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44">
    <xf numFmtId="0" fontId="0" fillId="0" borderId="0"/>
    <xf numFmtId="0" fontId="14" fillId="2" borderId="0" applyNumberFormat="0" applyBorder="0" applyAlignment="0" applyProtection="0"/>
    <xf numFmtId="0" fontId="53" fillId="2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4" fillId="3" borderId="0" applyNumberFormat="0" applyBorder="0" applyAlignment="0" applyProtection="0"/>
    <xf numFmtId="0" fontId="53" fillId="2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4" fillId="4" borderId="0" applyNumberFormat="0" applyBorder="0" applyAlignment="0" applyProtection="0"/>
    <xf numFmtId="0" fontId="53" fillId="2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4" fillId="5" borderId="0" applyNumberFormat="0" applyBorder="0" applyAlignment="0" applyProtection="0"/>
    <xf numFmtId="0" fontId="53" fillId="2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4" fillId="6" borderId="0" applyNumberFormat="0" applyBorder="0" applyAlignment="0" applyProtection="0"/>
    <xf numFmtId="0" fontId="53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4" fillId="7" borderId="0" applyNumberFormat="0" applyBorder="0" applyAlignment="0" applyProtection="0"/>
    <xf numFmtId="0" fontId="53" fillId="3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4" fillId="8" borderId="0" applyNumberFormat="0" applyBorder="0" applyAlignment="0" applyProtection="0"/>
    <xf numFmtId="0" fontId="53" fillId="3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4" fillId="9" borderId="0" applyNumberFormat="0" applyBorder="0" applyAlignment="0" applyProtection="0"/>
    <xf numFmtId="0" fontId="53" fillId="3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4" fillId="10" borderId="0" applyNumberFormat="0" applyBorder="0" applyAlignment="0" applyProtection="0"/>
    <xf numFmtId="0" fontId="53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4" fillId="5" borderId="0" applyNumberFormat="0" applyBorder="0" applyAlignment="0" applyProtection="0"/>
    <xf numFmtId="0" fontId="53" fillId="3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4" fillId="8" borderId="0" applyNumberFormat="0" applyBorder="0" applyAlignment="0" applyProtection="0"/>
    <xf numFmtId="0" fontId="53" fillId="3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4" fillId="11" borderId="0" applyNumberFormat="0" applyBorder="0" applyAlignment="0" applyProtection="0"/>
    <xf numFmtId="0" fontId="53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54" fillId="38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54" fillId="3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54" fillId="4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54" fillId="41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54" fillId="42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54" fillId="43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54" fillId="4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54" fillId="45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54" fillId="46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54" fillId="47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54" fillId="48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54" fillId="49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55" fillId="50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56" fillId="51" borderId="46" applyNumberFormat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0" fontId="57" fillId="52" borderId="47" applyNumberFormat="0" applyAlignment="0" applyProtection="0"/>
    <xf numFmtId="0" fontId="18" fillId="21" borderId="2" applyNumberFormat="0" applyAlignment="0" applyProtection="0"/>
    <xf numFmtId="167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7" fontId="8" fillId="0" borderId="0" applyFont="0" applyFill="0" applyBorder="0" applyAlignment="0" applyProtection="0"/>
    <xf numFmtId="7" fontId="8" fillId="0" borderId="0" applyFont="0" applyFill="0" applyBorder="0" applyAlignment="0" applyProtection="0"/>
    <xf numFmtId="7" fontId="2" fillId="0" borderId="0" applyFont="0" applyFill="0" applyBorder="0" applyAlignment="0" applyProtection="0"/>
    <xf numFmtId="7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7" fontId="2" fillId="0" borderId="0" applyFont="0" applyFill="0" applyBorder="0" applyAlignment="0" applyProtection="0"/>
    <xf numFmtId="7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3" fontId="2" fillId="0" borderId="3" applyProtection="0"/>
    <xf numFmtId="3" fontId="8" fillId="0" borderId="3" applyProtection="0"/>
    <xf numFmtId="3" fontId="8" fillId="0" borderId="3" applyProtection="0"/>
    <xf numFmtId="3" fontId="8" fillId="0" borderId="3" applyProtection="0"/>
    <xf numFmtId="3" fontId="2" fillId="0" borderId="3" applyProtection="0"/>
    <xf numFmtId="3" fontId="2" fillId="0" borderId="3" applyProtection="0"/>
    <xf numFmtId="3" fontId="2" fillId="0" borderId="3" applyProtection="0"/>
    <xf numFmtId="3" fontId="2" fillId="0" borderId="3" applyProtection="0"/>
    <xf numFmtId="3" fontId="8" fillId="0" borderId="3" applyProtection="0"/>
    <xf numFmtId="3" fontId="2" fillId="0" borderId="3" applyProtection="0"/>
    <xf numFmtId="3" fontId="2" fillId="0" borderId="3" applyProtection="0"/>
    <xf numFmtId="3" fontId="2" fillId="0" borderId="3" applyProtection="0"/>
    <xf numFmtId="3" fontId="2" fillId="0" borderId="3" applyProtection="0"/>
    <xf numFmtId="3" fontId="2" fillId="0" borderId="3" applyProtection="0"/>
    <xf numFmtId="3" fontId="8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8" fillId="0" borderId="3" applyProtection="0"/>
    <xf numFmtId="3" fontId="2" fillId="0" borderId="3" applyProtection="0"/>
    <xf numFmtId="3" fontId="2" fillId="0" borderId="3" applyProtection="0"/>
    <xf numFmtId="3" fontId="2" fillId="0" borderId="0" applyFont="0" applyFill="0" applyBorder="0" applyAlignment="0" applyProtection="0"/>
    <xf numFmtId="3" fontId="2" fillId="0" borderId="3" applyProtection="0"/>
    <xf numFmtId="3" fontId="2" fillId="0" borderId="0" applyFont="0" applyFill="0" applyBorder="0" applyAlignment="0" applyProtection="0"/>
    <xf numFmtId="3" fontId="2" fillId="0" borderId="3" applyProtection="0"/>
    <xf numFmtId="3" fontId="8" fillId="0" borderId="3" applyProtection="0"/>
    <xf numFmtId="3" fontId="2" fillId="0" borderId="3" applyProtection="0"/>
    <xf numFmtId="3" fontId="2" fillId="0" borderId="3" applyProtection="0"/>
    <xf numFmtId="3" fontId="8" fillId="0" borderId="3" applyProtection="0"/>
    <xf numFmtId="3" fontId="2" fillId="0" borderId="3" applyProtection="0"/>
    <xf numFmtId="3" fontId="2" fillId="0" borderId="3" applyProtection="0"/>
    <xf numFmtId="3" fontId="2" fillId="0" borderId="3" applyProtection="0"/>
    <xf numFmtId="3" fontId="2" fillId="0" borderId="3" applyProtection="0"/>
    <xf numFmtId="3" fontId="8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8" fontId="8" fillId="0" borderId="4" applyProtection="0"/>
    <xf numFmtId="168" fontId="8" fillId="0" borderId="4" applyProtection="0"/>
    <xf numFmtId="168" fontId="2" fillId="0" borderId="4" applyProtection="0"/>
    <xf numFmtId="168" fontId="2" fillId="0" borderId="4" applyProtection="0"/>
    <xf numFmtId="168" fontId="2" fillId="0" borderId="4" applyProtection="0"/>
    <xf numFmtId="168" fontId="2" fillId="0" borderId="4" applyProtection="0"/>
    <xf numFmtId="4" fontId="37" fillId="0" borderId="4" applyProtection="0"/>
    <xf numFmtId="174" fontId="8" fillId="0" borderId="4" applyProtection="0"/>
    <xf numFmtId="174" fontId="8" fillId="0" borderId="4" applyProtection="0"/>
    <xf numFmtId="174" fontId="2" fillId="0" borderId="4" applyProtection="0"/>
    <xf numFmtId="174" fontId="2" fillId="0" borderId="4" applyProtection="0"/>
    <xf numFmtId="174" fontId="2" fillId="0" borderId="4" applyProtection="0"/>
    <xf numFmtId="174" fontId="2" fillId="0" borderId="4" applyProtection="0"/>
    <xf numFmtId="170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0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8" fillId="0" borderId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4" fontId="8" fillId="0" borderId="0"/>
    <xf numFmtId="164" fontId="2" fillId="0" borderId="0"/>
    <xf numFmtId="164" fontId="2" fillId="0" borderId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4" fontId="8" fillId="0" borderId="0"/>
    <xf numFmtId="164" fontId="2" fillId="0" borderId="0"/>
    <xf numFmtId="164" fontId="2" fillId="0" borderId="0"/>
    <xf numFmtId="164" fontId="2" fillId="0" borderId="0"/>
    <xf numFmtId="176" fontId="2" fillId="0" borderId="0" applyFont="0" applyFill="0" applyBorder="0" applyAlignment="0" applyProtection="0"/>
    <xf numFmtId="164" fontId="2" fillId="0" borderId="0"/>
    <xf numFmtId="14" fontId="8" fillId="0" borderId="0"/>
    <xf numFmtId="0" fontId="32" fillId="0" borderId="0" applyProtection="0"/>
    <xf numFmtId="14" fontId="8" fillId="0" borderId="0"/>
    <xf numFmtId="14" fontId="2" fillId="0" borderId="0"/>
    <xf numFmtId="14" fontId="2" fillId="0" borderId="0"/>
    <xf numFmtId="0" fontId="44" fillId="0" borderId="0" applyFont="0" applyFill="0" applyBorder="0" applyAlignment="0" applyProtection="0"/>
    <xf numFmtId="0" fontId="32" fillId="0" borderId="0" applyProtection="0"/>
    <xf numFmtId="14" fontId="8" fillId="0" borderId="0"/>
    <xf numFmtId="14" fontId="2" fillId="0" borderId="0"/>
    <xf numFmtId="14" fontId="2" fillId="0" borderId="0"/>
    <xf numFmtId="14" fontId="2" fillId="0" borderId="0"/>
    <xf numFmtId="0" fontId="32" fillId="0" borderId="0" applyProtection="0"/>
    <xf numFmtId="14" fontId="2" fillId="0" borderId="0"/>
    <xf numFmtId="0" fontId="1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22" borderId="0"/>
    <xf numFmtId="0" fontId="8" fillId="22" borderId="0"/>
    <xf numFmtId="0" fontId="8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8" fillId="22" borderId="0"/>
    <xf numFmtId="0" fontId="8" fillId="22" borderId="0"/>
    <xf numFmtId="0" fontId="8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4" fontId="40" fillId="0" borderId="0" applyProtection="0">
      <alignment vertical="top"/>
    </xf>
    <xf numFmtId="4" fontId="37" fillId="0" borderId="0" applyProtection="0">
      <alignment vertical="top"/>
    </xf>
    <xf numFmtId="0" fontId="40" fillId="0" borderId="0" applyNumberFormat="0" applyFont="0" applyFill="0" applyBorder="0" applyAlignment="0" applyProtection="0">
      <alignment vertical="top"/>
    </xf>
    <xf numFmtId="4" fontId="6" fillId="0" borderId="0" applyProtection="0">
      <alignment vertical="top"/>
    </xf>
    <xf numFmtId="4" fontId="41" fillId="0" borderId="0" applyProtection="0">
      <alignment vertical="top"/>
    </xf>
    <xf numFmtId="2" fontId="8" fillId="0" borderId="0"/>
    <xf numFmtId="2" fontId="32" fillId="0" borderId="0" applyProtection="0"/>
    <xf numFmtId="2" fontId="8" fillId="0" borderId="0"/>
    <xf numFmtId="2" fontId="2" fillId="0" borderId="0"/>
    <xf numFmtId="2" fontId="2" fillId="0" borderId="0"/>
    <xf numFmtId="2" fontId="43" fillId="0" borderId="0" applyFont="0" applyFill="0" applyBorder="0" applyAlignment="0" applyProtection="0"/>
    <xf numFmtId="2" fontId="32" fillId="0" borderId="0" applyProtection="0"/>
    <xf numFmtId="2" fontId="8" fillId="0" borderId="0"/>
    <xf numFmtId="2" fontId="2" fillId="0" borderId="0"/>
    <xf numFmtId="2" fontId="2" fillId="0" borderId="0"/>
    <xf numFmtId="2" fontId="2" fillId="0" borderId="0"/>
    <xf numFmtId="2" fontId="32" fillId="0" borderId="0" applyProtection="0"/>
    <xf numFmtId="2" fontId="2" fillId="0" borderId="0"/>
    <xf numFmtId="0" fontId="20" fillId="4" borderId="0" applyNumberFormat="0" applyBorder="0" applyAlignment="0" applyProtection="0"/>
    <xf numFmtId="0" fontId="59" fillId="53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5" applyNumberFormat="0" applyFill="0" applyAlignment="0" applyProtection="0"/>
    <xf numFmtId="0" fontId="60" fillId="0" borderId="48" applyNumberFormat="0" applyFill="0" applyAlignment="0" applyProtection="0"/>
    <xf numFmtId="0" fontId="45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61" fillId="0" borderId="49" applyNumberFormat="0" applyFill="0" applyAlignment="0" applyProtection="0"/>
    <xf numFmtId="0" fontId="3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62" fillId="0" borderId="50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7" fillId="0" borderId="0" applyNumberFormat="0" applyFont="0" applyFill="0" applyBorder="0" applyAlignment="0" applyProtection="0">
      <protection locked="0"/>
    </xf>
    <xf numFmtId="0" fontId="45" fillId="0" borderId="0" applyNumberFormat="0" applyFill="0" applyBorder="0" applyAlignment="0" applyProtection="0"/>
    <xf numFmtId="0" fontId="31" fillId="0" borderId="0" applyProtection="0"/>
    <xf numFmtId="0" fontId="3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/>
    <xf numFmtId="0" fontId="63" fillId="54" borderId="46" applyNumberFormat="0" applyAlignment="0" applyProtection="0"/>
    <xf numFmtId="0" fontId="24" fillId="7" borderId="1" applyNumberFormat="0" applyAlignment="0" applyProtection="0"/>
    <xf numFmtId="0" fontId="25" fillId="0" borderId="8" applyNumberFormat="0" applyFill="0" applyAlignment="0" applyProtection="0"/>
    <xf numFmtId="0" fontId="64" fillId="0" borderId="51" applyNumberFormat="0" applyFill="0" applyAlignment="0" applyProtection="0"/>
    <xf numFmtId="0" fontId="25" fillId="0" borderId="8" applyNumberFormat="0" applyFill="0" applyAlignment="0" applyProtection="0"/>
    <xf numFmtId="0" fontId="26" fillId="23" borderId="0" applyNumberFormat="0" applyBorder="0" applyAlignment="0" applyProtection="0"/>
    <xf numFmtId="0" fontId="65" fillId="55" borderId="0" applyNumberFormat="0" applyBorder="0" applyAlignment="0" applyProtection="0"/>
    <xf numFmtId="0" fontId="26" fillId="23" borderId="0" applyNumberFormat="0" applyBorder="0" applyAlignment="0" applyProtection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3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8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2" fillId="0" borderId="0"/>
    <xf numFmtId="0" fontId="8" fillId="24" borderId="9" applyNumberFormat="0" applyFont="0" applyAlignment="0" applyProtection="0"/>
    <xf numFmtId="0" fontId="1" fillId="56" borderId="52" applyNumberFormat="0" applyFont="0" applyAlignment="0" applyProtection="0"/>
    <xf numFmtId="0" fontId="8" fillId="24" borderId="9" applyNumberFormat="0" applyFont="0" applyAlignment="0" applyProtection="0"/>
    <xf numFmtId="0" fontId="2" fillId="24" borderId="9" applyNumberFormat="0" applyFont="0" applyAlignment="0" applyProtection="0"/>
    <xf numFmtId="0" fontId="2" fillId="24" borderId="9" applyNumberFormat="0" applyFont="0" applyAlignment="0" applyProtection="0"/>
    <xf numFmtId="0" fontId="2" fillId="24" borderId="9" applyNumberFormat="0" applyFont="0" applyAlignment="0" applyProtection="0"/>
    <xf numFmtId="0" fontId="2" fillId="24" borderId="9" applyNumberFormat="0" applyFont="0" applyAlignment="0" applyProtection="0"/>
    <xf numFmtId="0" fontId="36" fillId="0" borderId="0"/>
    <xf numFmtId="0" fontId="38" fillId="25" borderId="0">
      <protection locked="0"/>
    </xf>
    <xf numFmtId="0" fontId="39" fillId="0" borderId="3"/>
    <xf numFmtId="0" fontId="27" fillId="20" borderId="10" applyNumberFormat="0" applyAlignment="0" applyProtection="0"/>
    <xf numFmtId="0" fontId="66" fillId="51" borderId="53" applyNumberFormat="0" applyAlignment="0" applyProtection="0"/>
    <xf numFmtId="0" fontId="27" fillId="20" borderId="10" applyNumberFormat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68" fillId="0" borderId="54" applyNumberFormat="0" applyFill="0" applyAlignment="0" applyProtection="0"/>
    <xf numFmtId="0" fontId="32" fillId="0" borderId="12" applyProtection="0"/>
    <xf numFmtId="0" fontId="29" fillId="0" borderId="11" applyNumberFormat="0" applyFill="0" applyAlignment="0" applyProtection="0"/>
    <xf numFmtId="0" fontId="32" fillId="0" borderId="12" applyProtection="0"/>
    <xf numFmtId="0" fontId="3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2" fillId="0" borderId="4" applyProtection="0">
      <alignment horizontal="right"/>
    </xf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2" fillId="0" borderId="0"/>
  </cellStyleXfs>
  <cellXfs count="929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8" fillId="0" borderId="13" xfId="0" applyFont="1" applyBorder="1" applyAlignment="1">
      <alignment horizontal="center"/>
    </xf>
    <xf numFmtId="0" fontId="5" fillId="0" borderId="0" xfId="0" applyFont="1"/>
    <xf numFmtId="4" fontId="3" fillId="0" borderId="0" xfId="0" applyNumberFormat="1" applyFont="1" applyAlignment="1">
      <alignment horizontal="right" vertical="center"/>
    </xf>
    <xf numFmtId="3" fontId="5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0" xfId="662" applyFont="1"/>
    <xf numFmtId="0" fontId="8" fillId="0" borderId="0" xfId="662"/>
    <xf numFmtId="0" fontId="4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16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 applyAlignment="1">
      <alignment horizontal="left"/>
    </xf>
    <xf numFmtId="0" fontId="7" fillId="0" borderId="14" xfId="0" applyFont="1" applyBorder="1"/>
    <xf numFmtId="0" fontId="7" fillId="0" borderId="0" xfId="0" applyFont="1"/>
    <xf numFmtId="0" fontId="7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13" xfId="0" applyFont="1" applyBorder="1"/>
    <xf numFmtId="0" fontId="7" fillId="0" borderId="13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4" fillId="0" borderId="0" xfId="0" applyFont="1"/>
    <xf numFmtId="0" fontId="35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4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6" fillId="0" borderId="0" xfId="662" applyFont="1" applyAlignment="1">
      <alignment vertical="center"/>
    </xf>
    <xf numFmtId="0" fontId="8" fillId="0" borderId="0" xfId="662" applyAlignment="1">
      <alignment vertical="center"/>
    </xf>
    <xf numFmtId="169" fontId="0" fillId="0" borderId="0" xfId="0" applyNumberFormat="1"/>
    <xf numFmtId="169" fontId="8" fillId="0" borderId="13" xfId="0" applyNumberFormat="1" applyFont="1" applyBorder="1" applyAlignment="1">
      <alignment horizontal="center"/>
    </xf>
    <xf numFmtId="0" fontId="8" fillId="0" borderId="0" xfId="662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662" applyFont="1" applyAlignment="1">
      <alignment horizontal="center"/>
    </xf>
    <xf numFmtId="0" fontId="8" fillId="0" borderId="0" xfId="0" applyFont="1"/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0" fontId="8" fillId="0" borderId="0" xfId="0" applyFont="1" applyAlignment="1">
      <alignment horizontal="center"/>
    </xf>
    <xf numFmtId="0" fontId="8" fillId="0" borderId="13" xfId="0" applyFont="1" applyBorder="1"/>
    <xf numFmtId="0" fontId="3" fillId="0" borderId="13" xfId="0" quotePrefix="1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3" fillId="0" borderId="13" xfId="0" applyFont="1" applyBorder="1"/>
    <xf numFmtId="0" fontId="8" fillId="0" borderId="27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8" fillId="0" borderId="0" xfId="0" applyFont="1" applyAlignment="1">
      <alignment horizontal="left"/>
    </xf>
    <xf numFmtId="3" fontId="8" fillId="0" borderId="13" xfId="0" applyNumberFormat="1" applyFont="1" applyBorder="1" applyAlignment="1">
      <alignment horizontal="center"/>
    </xf>
    <xf numFmtId="3" fontId="8" fillId="0" borderId="13" xfId="0" applyNumberFormat="1" applyFont="1" applyBorder="1"/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horizontal="left"/>
    </xf>
    <xf numFmtId="0" fontId="8" fillId="0" borderId="27" xfId="0" applyFont="1" applyBorder="1"/>
    <xf numFmtId="0" fontId="3" fillId="0" borderId="27" xfId="0" applyFont="1" applyBorder="1"/>
    <xf numFmtId="0" fontId="3" fillId="0" borderId="27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8" fillId="0" borderId="13" xfId="662" applyBorder="1" applyAlignment="1">
      <alignment horizontal="center" vertical="center"/>
    </xf>
    <xf numFmtId="0" fontId="8" fillId="0" borderId="0" xfId="662" applyAlignment="1">
      <alignment horizontal="center" vertical="center"/>
    </xf>
    <xf numFmtId="3" fontId="0" fillId="0" borderId="0" xfId="0" applyNumberFormat="1"/>
    <xf numFmtId="0" fontId="7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2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14" xfId="662" applyFont="1" applyBorder="1" applyAlignment="1">
      <alignment horizontal="center" vertical="center"/>
    </xf>
    <xf numFmtId="0" fontId="0" fillId="0" borderId="0" xfId="0" applyAlignment="1">
      <alignment vertical="top" wrapText="1"/>
    </xf>
    <xf numFmtId="1" fontId="0" fillId="0" borderId="0" xfId="0" applyNumberFormat="1"/>
    <xf numFmtId="169" fontId="3" fillId="0" borderId="0" xfId="0" applyNumberFormat="1" applyFont="1"/>
    <xf numFmtId="0" fontId="3" fillId="0" borderId="0" xfId="0" applyFont="1" applyAlignment="1">
      <alignment vertical="center" wrapText="1"/>
    </xf>
    <xf numFmtId="3" fontId="8" fillId="0" borderId="13" xfId="0" applyNumberFormat="1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169" fontId="8" fillId="0" borderId="0" xfId="0" applyNumberFormat="1" applyFont="1"/>
    <xf numFmtId="0" fontId="2" fillId="0" borderId="13" xfId="0" applyFont="1" applyBorder="1" applyAlignment="1">
      <alignment horizontal="left"/>
    </xf>
    <xf numFmtId="0" fontId="7" fillId="0" borderId="13" xfId="0" quotePrefix="1" applyFont="1" applyBorder="1" applyAlignment="1">
      <alignment horizontal="center"/>
    </xf>
    <xf numFmtId="0" fontId="2" fillId="0" borderId="13" xfId="706" applyBorder="1"/>
    <xf numFmtId="0" fontId="74" fillId="0" borderId="13" xfId="0" applyFont="1" applyBorder="1" applyAlignment="1">
      <alignment horizontal="center" vertical="top" wrapText="1"/>
    </xf>
    <xf numFmtId="0" fontId="75" fillId="0" borderId="13" xfId="0" applyFont="1" applyBorder="1" applyAlignment="1">
      <alignment horizontal="center" vertical="top" wrapText="1"/>
    </xf>
    <xf numFmtId="0" fontId="75" fillId="0" borderId="13" xfId="0" applyFont="1" applyBorder="1" applyAlignment="1">
      <alignment horizontal="left" vertical="top" wrapText="1"/>
    </xf>
    <xf numFmtId="0" fontId="74" fillId="0" borderId="13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top" wrapText="1"/>
    </xf>
    <xf numFmtId="2" fontId="7" fillId="0" borderId="13" xfId="0" applyNumberFormat="1" applyFont="1" applyBorder="1" applyAlignment="1">
      <alignment horizontal="center"/>
    </xf>
    <xf numFmtId="0" fontId="9" fillId="0" borderId="0" xfId="0" applyFont="1"/>
    <xf numFmtId="0" fontId="8" fillId="0" borderId="29" xfId="0" applyFont="1" applyBorder="1" applyAlignment="1">
      <alignment horizontal="center" vertical="center"/>
    </xf>
    <xf numFmtId="0" fontId="2" fillId="0" borderId="0" xfId="706" applyAlignment="1">
      <alignment vertical="center"/>
    </xf>
    <xf numFmtId="3" fontId="5" fillId="0" borderId="13" xfId="0" applyNumberFormat="1" applyFont="1" applyBorder="1" applyAlignment="1">
      <alignment horizontal="center" vertical="center"/>
    </xf>
    <xf numFmtId="0" fontId="47" fillId="0" borderId="0" xfId="0" applyFont="1"/>
    <xf numFmtId="3" fontId="0" fillId="0" borderId="0" xfId="0" applyNumberForma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14" xfId="676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0" fontId="8" fillId="0" borderId="13" xfId="0" applyFont="1" applyBorder="1" applyAlignment="1" applyProtection="1">
      <alignment horizontal="center" vertical="center" wrapText="1"/>
      <protection locked="0"/>
    </xf>
    <xf numFmtId="169" fontId="8" fillId="0" borderId="13" xfId="0" applyNumberFormat="1" applyFont="1" applyBorder="1" applyAlignment="1" applyProtection="1">
      <alignment horizontal="center" vertical="center" wrapText="1"/>
      <protection locked="0"/>
    </xf>
    <xf numFmtId="3" fontId="8" fillId="0" borderId="13" xfId="0" applyNumberFormat="1" applyFont="1" applyBorder="1" applyAlignment="1">
      <alignment horizontal="center" vertical="center" wrapText="1"/>
    </xf>
    <xf numFmtId="3" fontId="8" fillId="0" borderId="0" xfId="662" applyNumberFormat="1"/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9" fontId="8" fillId="0" borderId="13" xfId="416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0" borderId="15" xfId="662" applyFont="1" applyBorder="1" applyAlignment="1">
      <alignment vertical="center"/>
    </xf>
    <xf numFmtId="9" fontId="0" fillId="0" borderId="0" xfId="0" applyNumberFormat="1"/>
    <xf numFmtId="3" fontId="8" fillId="0" borderId="0" xfId="0" applyNumberFormat="1" applyFont="1"/>
    <xf numFmtId="3" fontId="74" fillId="0" borderId="13" xfId="0" applyNumberFormat="1" applyFont="1" applyBorder="1" applyAlignment="1">
      <alignment horizontal="center" vertical="top" wrapText="1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left"/>
    </xf>
    <xf numFmtId="3" fontId="5" fillId="0" borderId="0" xfId="0" applyNumberFormat="1" applyFont="1"/>
    <xf numFmtId="3" fontId="5" fillId="0" borderId="0" xfId="0" applyNumberFormat="1" applyFont="1" applyAlignment="1">
      <alignment horizontal="center"/>
    </xf>
    <xf numFmtId="3" fontId="5" fillId="0" borderId="13" xfId="368" applyFont="1" applyBorder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3" fontId="8" fillId="0" borderId="27" xfId="0" applyNumberFormat="1" applyFont="1" applyBorder="1" applyAlignment="1">
      <alignment horizontal="center"/>
    </xf>
    <xf numFmtId="3" fontId="8" fillId="0" borderId="13" xfId="216" quotePrefix="1" applyNumberFormat="1" applyFont="1" applyFill="1" applyBorder="1" applyAlignment="1" applyProtection="1">
      <alignment horizontal="center" vertical="center" wrapText="1"/>
      <protection locked="0"/>
    </xf>
    <xf numFmtId="3" fontId="8" fillId="0" borderId="13" xfId="216" applyNumberFormat="1" applyFont="1" applyFill="1" applyBorder="1" applyAlignment="1" applyProtection="1">
      <alignment horizontal="center" vertical="center" wrapText="1"/>
      <protection locked="0"/>
    </xf>
    <xf numFmtId="169" fontId="5" fillId="0" borderId="13" xfId="0" applyNumberFormat="1" applyFont="1" applyBorder="1" applyAlignment="1">
      <alignment horizontal="center"/>
    </xf>
    <xf numFmtId="169" fontId="5" fillId="0" borderId="16" xfId="0" applyNumberFormat="1" applyFont="1" applyBorder="1" applyAlignment="1">
      <alignment horizontal="center"/>
    </xf>
    <xf numFmtId="169" fontId="3" fillId="0" borderId="0" xfId="0" applyNumberFormat="1" applyFont="1" applyAlignment="1">
      <alignment horizontal="center" vertical="center"/>
    </xf>
    <xf numFmtId="169" fontId="3" fillId="0" borderId="0" xfId="0" applyNumberFormat="1" applyFont="1" applyAlignment="1">
      <alignment vertical="center"/>
    </xf>
    <xf numFmtId="169" fontId="0" fillId="0" borderId="0" xfId="0" applyNumberFormat="1" applyAlignment="1">
      <alignment horizontal="center" vertical="center"/>
    </xf>
    <xf numFmtId="169" fontId="0" fillId="0" borderId="0" xfId="0" applyNumberFormat="1" applyAlignment="1">
      <alignment vertical="center"/>
    </xf>
    <xf numFmtId="169" fontId="0" fillId="0" borderId="0" xfId="0" applyNumberFormat="1" applyAlignment="1">
      <alignment horizontal="center"/>
    </xf>
    <xf numFmtId="169" fontId="8" fillId="0" borderId="15" xfId="0" applyNumberFormat="1" applyFont="1" applyBorder="1" applyAlignment="1">
      <alignment horizontal="center"/>
    </xf>
    <xf numFmtId="169" fontId="8" fillId="0" borderId="43" xfId="0" applyNumberFormat="1" applyFont="1" applyBorder="1" applyAlignment="1">
      <alignment horizontal="center"/>
    </xf>
    <xf numFmtId="169" fontId="8" fillId="0" borderId="17" xfId="0" applyNumberFormat="1" applyFont="1" applyBorder="1" applyAlignment="1">
      <alignment horizontal="center"/>
    </xf>
    <xf numFmtId="169" fontId="74" fillId="0" borderId="13" xfId="0" applyNumberFormat="1" applyFont="1" applyBorder="1" applyAlignment="1">
      <alignment horizontal="center" vertical="top" wrapText="1"/>
    </xf>
    <xf numFmtId="169" fontId="5" fillId="0" borderId="13" xfId="662" applyNumberFormat="1" applyFont="1" applyBorder="1" applyAlignment="1">
      <alignment horizontal="center"/>
    </xf>
    <xf numFmtId="169" fontId="8" fillId="0" borderId="13" xfId="0" applyNumberFormat="1" applyFont="1" applyBorder="1" applyAlignment="1">
      <alignment horizontal="center" vertical="center"/>
    </xf>
    <xf numFmtId="169" fontId="8" fillId="0" borderId="0" xfId="662" applyNumberFormat="1"/>
    <xf numFmtId="169" fontId="8" fillId="0" borderId="13" xfId="0" applyNumberFormat="1" applyFont="1" applyBorder="1" applyAlignment="1">
      <alignment horizontal="center" vertical="center" wrapText="1"/>
    </xf>
    <xf numFmtId="169" fontId="9" fillId="0" borderId="13" xfId="0" applyNumberFormat="1" applyFont="1" applyBorder="1" applyAlignment="1">
      <alignment horizontal="center"/>
    </xf>
    <xf numFmtId="169" fontId="8" fillId="0" borderId="13" xfId="720" applyNumberFormat="1" applyFont="1" applyBorder="1" applyAlignment="1">
      <alignment horizontal="center" vertical="center" wrapText="1"/>
    </xf>
    <xf numFmtId="169" fontId="0" fillId="0" borderId="13" xfId="0" applyNumberFormat="1" applyBorder="1" applyAlignment="1">
      <alignment horizontal="center" vertical="center"/>
    </xf>
    <xf numFmtId="169" fontId="3" fillId="0" borderId="17" xfId="676" applyNumberFormat="1" applyFont="1" applyBorder="1" applyAlignment="1">
      <alignment horizontal="center" vertical="center"/>
    </xf>
    <xf numFmtId="169" fontId="7" fillId="0" borderId="13" xfId="0" applyNumberFormat="1" applyFont="1" applyBorder="1" applyAlignment="1">
      <alignment horizontal="center"/>
    </xf>
    <xf numFmtId="169" fontId="8" fillId="0" borderId="0" xfId="0" applyNumberFormat="1" applyFont="1" applyAlignment="1">
      <alignment vertical="center"/>
    </xf>
    <xf numFmtId="169" fontId="5" fillId="0" borderId="13" xfId="0" applyNumberFormat="1" applyFont="1" applyBorder="1" applyAlignment="1">
      <alignment vertical="center"/>
    </xf>
    <xf numFmtId="165" fontId="34" fillId="0" borderId="0" xfId="0" applyNumberFormat="1" applyFont="1"/>
    <xf numFmtId="165" fontId="35" fillId="0" borderId="0" xfId="0" applyNumberFormat="1" applyFont="1"/>
    <xf numFmtId="165" fontId="35" fillId="0" borderId="17" xfId="0" applyNumberFormat="1" applyFont="1" applyBorder="1" applyAlignment="1">
      <alignment horizontal="center" vertical="center"/>
    </xf>
    <xf numFmtId="165" fontId="34" fillId="0" borderId="0" xfId="0" applyNumberFormat="1" applyFont="1" applyAlignment="1">
      <alignment vertical="center"/>
    </xf>
    <xf numFmtId="9" fontId="8" fillId="0" borderId="13" xfId="720" applyFont="1" applyFill="1" applyBorder="1" applyAlignment="1">
      <alignment horizontal="center"/>
    </xf>
    <xf numFmtId="9" fontId="5" fillId="0" borderId="13" xfId="720" applyFont="1" applyBorder="1" applyAlignment="1">
      <alignment horizontal="center" vertical="center"/>
    </xf>
    <xf numFmtId="169" fontId="5" fillId="0" borderId="15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3" xfId="662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/>
    </xf>
    <xf numFmtId="0" fontId="2" fillId="0" borderId="0" xfId="665" applyAlignment="1">
      <alignment horizontal="center" vertical="center"/>
    </xf>
    <xf numFmtId="0" fontId="2" fillId="0" borderId="0" xfId="0" applyFont="1"/>
    <xf numFmtId="169" fontId="2" fillId="0" borderId="13" xfId="416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5" fillId="0" borderId="13" xfId="662" applyFont="1" applyBorder="1" applyAlignment="1">
      <alignment horizontal="center" vertical="center"/>
    </xf>
    <xf numFmtId="0" fontId="5" fillId="0" borderId="14" xfId="662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3" fontId="3" fillId="0" borderId="33" xfId="0" applyNumberFormat="1" applyFont="1" applyBorder="1" applyAlignment="1">
      <alignment horizontal="center" vertical="center"/>
    </xf>
    <xf numFmtId="169" fontId="3" fillId="0" borderId="17" xfId="0" applyNumberFormat="1" applyFont="1" applyBorder="1" applyAlignment="1">
      <alignment horizontal="center" vertical="center"/>
    </xf>
    <xf numFmtId="0" fontId="3" fillId="0" borderId="17" xfId="676" applyFont="1" applyBorder="1" applyAlignment="1">
      <alignment horizontal="center" vertical="center"/>
    </xf>
    <xf numFmtId="3" fontId="3" fillId="0" borderId="17" xfId="676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169" fontId="3" fillId="0" borderId="15" xfId="662" applyNumberFormat="1" applyFont="1" applyBorder="1" applyAlignment="1">
      <alignment horizontal="center" vertical="center"/>
    </xf>
    <xf numFmtId="0" fontId="3" fillId="0" borderId="15" xfId="662" applyFont="1" applyBorder="1" applyAlignment="1">
      <alignment horizontal="center" vertical="center"/>
    </xf>
    <xf numFmtId="0" fontId="3" fillId="0" borderId="40" xfId="662" applyFont="1" applyBorder="1" applyAlignment="1">
      <alignment horizontal="center" vertical="center"/>
    </xf>
    <xf numFmtId="0" fontId="3" fillId="0" borderId="17" xfId="662" applyFont="1" applyBorder="1" applyAlignment="1">
      <alignment horizontal="center" vertical="center"/>
    </xf>
    <xf numFmtId="169" fontId="3" fillId="0" borderId="17" xfId="662" applyNumberFormat="1" applyFont="1" applyBorder="1" applyAlignment="1">
      <alignment horizontal="center" vertical="center"/>
    </xf>
    <xf numFmtId="0" fontId="3" fillId="0" borderId="33" xfId="662" applyFont="1" applyBorder="1" applyAlignment="1">
      <alignment horizontal="center" vertical="center"/>
    </xf>
    <xf numFmtId="3" fontId="3" fillId="0" borderId="33" xfId="662" applyNumberFormat="1" applyFont="1" applyBorder="1" applyAlignment="1">
      <alignment horizontal="center" vertical="center"/>
    </xf>
    <xf numFmtId="0" fontId="5" fillId="0" borderId="14" xfId="652" applyFont="1" applyBorder="1" applyAlignment="1">
      <alignment horizontal="center" vertical="center" wrapText="1"/>
    </xf>
    <xf numFmtId="0" fontId="5" fillId="0" borderId="13" xfId="652" applyFont="1" applyBorder="1" applyAlignment="1">
      <alignment horizontal="center" vertical="center" wrapText="1"/>
    </xf>
    <xf numFmtId="2" fontId="76" fillId="0" borderId="13" xfId="652" applyNumberFormat="1" applyFont="1" applyBorder="1" applyAlignment="1">
      <alignment horizontal="center" vertical="center"/>
    </xf>
    <xf numFmtId="0" fontId="5" fillId="0" borderId="14" xfId="652" applyFont="1" applyBorder="1" applyAlignment="1">
      <alignment horizontal="center" vertical="center"/>
    </xf>
    <xf numFmtId="0" fontId="5" fillId="0" borderId="13" xfId="652" applyFont="1" applyBorder="1" applyAlignment="1">
      <alignment horizontal="center" vertical="center"/>
    </xf>
    <xf numFmtId="0" fontId="7" fillId="0" borderId="13" xfId="652" applyFont="1" applyBorder="1" applyAlignment="1">
      <alignment horizontal="center" vertical="center" wrapText="1"/>
    </xf>
    <xf numFmtId="0" fontId="7" fillId="0" borderId="13" xfId="652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5" fillId="0" borderId="0" xfId="662" applyFont="1" applyAlignment="1">
      <alignment vertical="center"/>
    </xf>
    <xf numFmtId="9" fontId="0" fillId="0" borderId="0" xfId="720" applyFont="1"/>
    <xf numFmtId="172" fontId="0" fillId="0" borderId="0" xfId="720" applyNumberFormat="1" applyFont="1"/>
    <xf numFmtId="172" fontId="0" fillId="0" borderId="0" xfId="0" applyNumberFormat="1"/>
    <xf numFmtId="9" fontId="6" fillId="0" borderId="0" xfId="720" applyFont="1"/>
    <xf numFmtId="3" fontId="2" fillId="0" borderId="13" xfId="662" applyNumberFormat="1" applyFont="1" applyBorder="1" applyAlignment="1">
      <alignment horizontal="center" vertical="center"/>
    </xf>
    <xf numFmtId="4" fontId="8" fillId="0" borderId="13" xfId="0" applyNumberFormat="1" applyFont="1" applyBorder="1" applyAlignment="1">
      <alignment horizontal="center"/>
    </xf>
    <xf numFmtId="4" fontId="8" fillId="0" borderId="0" xfId="0" applyNumberFormat="1" applyFont="1" applyAlignment="1">
      <alignment horizontal="center"/>
    </xf>
    <xf numFmtId="4" fontId="2" fillId="0" borderId="13" xfId="0" applyNumberFormat="1" applyFont="1" applyBorder="1" applyAlignment="1">
      <alignment horizontal="center"/>
    </xf>
    <xf numFmtId="0" fontId="2" fillId="0" borderId="0" xfId="665" applyAlignment="1">
      <alignment vertical="center" wrapText="1"/>
    </xf>
    <xf numFmtId="0" fontId="2" fillId="0" borderId="13" xfId="665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9" fontId="3" fillId="0" borderId="13" xfId="0" quotePrefix="1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186" fontId="2" fillId="0" borderId="13" xfId="233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187" fontId="2" fillId="0" borderId="13" xfId="206" applyNumberFormat="1" applyFont="1" applyFill="1" applyBorder="1" applyAlignment="1" applyProtection="1">
      <alignment horizontal="center" vertical="center" wrapText="1"/>
      <protection locked="0"/>
    </xf>
    <xf numFmtId="9" fontId="2" fillId="0" borderId="13" xfId="723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0" fontId="2" fillId="0" borderId="0" xfId="671"/>
    <xf numFmtId="2" fontId="76" fillId="0" borderId="15" xfId="671" applyNumberFormat="1" applyFont="1" applyBorder="1" applyAlignment="1">
      <alignment horizontal="center"/>
    </xf>
    <xf numFmtId="0" fontId="76" fillId="0" borderId="15" xfId="671" applyFont="1" applyBorder="1" applyAlignment="1">
      <alignment horizontal="left"/>
    </xf>
    <xf numFmtId="0" fontId="71" fillId="0" borderId="13" xfId="671" applyFont="1" applyBorder="1" applyAlignment="1">
      <alignment horizontal="center"/>
    </xf>
    <xf numFmtId="3" fontId="71" fillId="0" borderId="15" xfId="671" applyNumberFormat="1" applyFont="1" applyBorder="1" applyAlignment="1">
      <alignment horizontal="center"/>
    </xf>
    <xf numFmtId="2" fontId="7" fillId="0" borderId="13" xfId="671" applyNumberFormat="1" applyFont="1" applyBorder="1" applyAlignment="1">
      <alignment horizontal="center" wrapText="1"/>
    </xf>
    <xf numFmtId="0" fontId="9" fillId="0" borderId="27" xfId="671" applyFont="1" applyBorder="1" applyAlignment="1">
      <alignment wrapText="1"/>
    </xf>
    <xf numFmtId="0" fontId="5" fillId="0" borderId="13" xfId="671" applyFont="1" applyBorder="1" applyAlignment="1">
      <alignment wrapText="1"/>
    </xf>
    <xf numFmtId="0" fontId="5" fillId="0" borderId="0" xfId="671" applyFont="1" applyAlignment="1">
      <alignment horizontal="center" wrapText="1"/>
    </xf>
    <xf numFmtId="3" fontId="2" fillId="0" borderId="13" xfId="671" applyNumberFormat="1" applyBorder="1" applyAlignment="1">
      <alignment vertical="top" wrapText="1"/>
    </xf>
    <xf numFmtId="3" fontId="2" fillId="0" borderId="13" xfId="671" applyNumberFormat="1" applyBorder="1" applyAlignment="1">
      <alignment horizontal="right" vertical="top" wrapText="1"/>
    </xf>
    <xf numFmtId="0" fontId="6" fillId="0" borderId="0" xfId="671" applyFont="1"/>
    <xf numFmtId="0" fontId="7" fillId="0" borderId="13" xfId="671" quotePrefix="1" applyFont="1" applyBorder="1" applyAlignment="1">
      <alignment horizontal="center" wrapText="1"/>
    </xf>
    <xf numFmtId="0" fontId="7" fillId="0" borderId="27" xfId="671" applyFont="1" applyBorder="1" applyAlignment="1">
      <alignment wrapText="1"/>
    </xf>
    <xf numFmtId="0" fontId="7" fillId="0" borderId="13" xfId="671" applyFont="1" applyBorder="1" applyAlignment="1">
      <alignment horizontal="center" vertical="top" wrapText="1"/>
    </xf>
    <xf numFmtId="0" fontId="7" fillId="0" borderId="13" xfId="671" applyFont="1" applyBorder="1" applyAlignment="1">
      <alignment horizontal="left" vertical="top" wrapText="1"/>
    </xf>
    <xf numFmtId="0" fontId="5" fillId="0" borderId="13" xfId="671" applyFont="1" applyBorder="1" applyAlignment="1">
      <alignment horizontal="center" wrapText="1"/>
    </xf>
    <xf numFmtId="0" fontId="5" fillId="0" borderId="13" xfId="671" applyFont="1" applyBorder="1" applyAlignment="1">
      <alignment horizontal="left" wrapText="1"/>
    </xf>
    <xf numFmtId="0" fontId="5" fillId="0" borderId="14" xfId="671" applyFont="1" applyBorder="1" applyAlignment="1">
      <alignment horizontal="center" wrapText="1"/>
    </xf>
    <xf numFmtId="3" fontId="2" fillId="0" borderId="13" xfId="671" applyNumberFormat="1" applyBorder="1" applyAlignment="1">
      <alignment horizontal="center" vertical="center" wrapText="1"/>
    </xf>
    <xf numFmtId="3" fontId="2" fillId="0" borderId="13" xfId="445" applyNumberFormat="1" applyFont="1" applyBorder="1" applyAlignment="1">
      <alignment horizontal="center" vertical="center" wrapText="1"/>
    </xf>
    <xf numFmtId="0" fontId="7" fillId="0" borderId="13" xfId="671" applyFont="1" applyBorder="1" applyAlignment="1">
      <alignment horizontal="center" wrapText="1"/>
    </xf>
    <xf numFmtId="3" fontId="2" fillId="0" borderId="13" xfId="671" applyNumberFormat="1" applyBorder="1" applyAlignment="1">
      <alignment horizontal="center" vertical="top" wrapText="1"/>
    </xf>
    <xf numFmtId="0" fontId="76" fillId="0" borderId="13" xfId="671" applyFont="1" applyBorder="1" applyAlignment="1">
      <alignment horizontal="center" wrapText="1"/>
    </xf>
    <xf numFmtId="0" fontId="5" fillId="0" borderId="27" xfId="671" applyFont="1" applyBorder="1" applyAlignment="1">
      <alignment wrapText="1"/>
    </xf>
    <xf numFmtId="0" fontId="5" fillId="0" borderId="13" xfId="671" applyFont="1" applyBorder="1" applyAlignment="1">
      <alignment horizontal="center" vertical="center" wrapText="1"/>
    </xf>
    <xf numFmtId="2" fontId="2" fillId="0" borderId="0" xfId="671" applyNumberFormat="1"/>
    <xf numFmtId="3" fontId="2" fillId="0" borderId="13" xfId="671" applyNumberFormat="1" applyBorder="1" applyAlignment="1">
      <alignment horizontal="center" vertical="center"/>
    </xf>
    <xf numFmtId="0" fontId="5" fillId="0" borderId="0" xfId="671" applyFont="1" applyAlignment="1">
      <alignment horizontal="center" vertical="center" wrapText="1"/>
    </xf>
    <xf numFmtId="0" fontId="6" fillId="0" borderId="0" xfId="671" applyFont="1" applyAlignment="1">
      <alignment vertical="center"/>
    </xf>
    <xf numFmtId="0" fontId="2" fillId="0" borderId="0" xfId="671" applyAlignment="1">
      <alignment vertical="center"/>
    </xf>
    <xf numFmtId="49" fontId="2" fillId="0" borderId="13" xfId="671" applyNumberFormat="1" applyBorder="1" applyAlignment="1">
      <alignment horizontal="left" vertical="top" wrapText="1"/>
    </xf>
    <xf numFmtId="0" fontId="2" fillId="0" borderId="13" xfId="671" applyBorder="1" applyAlignment="1">
      <alignment horizontal="left" vertical="top" wrapText="1"/>
    </xf>
    <xf numFmtId="0" fontId="2" fillId="0" borderId="13" xfId="671" applyBorder="1" applyAlignment="1">
      <alignment horizontal="center" vertical="top" wrapText="1"/>
    </xf>
    <xf numFmtId="0" fontId="2" fillId="0" borderId="13" xfId="671" applyBorder="1" applyAlignment="1">
      <alignment horizontal="center" vertical="center" wrapText="1"/>
    </xf>
    <xf numFmtId="49" fontId="3" fillId="0" borderId="13" xfId="671" applyNumberFormat="1" applyFont="1" applyBorder="1" applyAlignment="1">
      <alignment horizontal="left" vertical="top" wrapText="1"/>
    </xf>
    <xf numFmtId="0" fontId="3" fillId="0" borderId="13" xfId="671" applyFont="1" applyBorder="1" applyAlignment="1">
      <alignment horizontal="left" vertical="top" wrapText="1"/>
    </xf>
    <xf numFmtId="3" fontId="2" fillId="0" borderId="13" xfId="671" applyNumberFormat="1" applyBorder="1" applyAlignment="1">
      <alignment horizontal="center" wrapText="1"/>
    </xf>
    <xf numFmtId="3" fontId="2" fillId="0" borderId="13" xfId="445" applyNumberFormat="1" applyFont="1" applyBorder="1" applyAlignment="1">
      <alignment horizontal="center" wrapText="1"/>
    </xf>
    <xf numFmtId="49" fontId="2" fillId="0" borderId="13" xfId="671" applyNumberFormat="1" applyBorder="1" applyAlignment="1">
      <alignment horizontal="left" vertical="top"/>
    </xf>
    <xf numFmtId="0" fontId="2" fillId="0" borderId="13" xfId="671" applyBorder="1" applyAlignment="1">
      <alignment horizontal="left" vertical="top"/>
    </xf>
    <xf numFmtId="0" fontId="2" fillId="0" borderId="13" xfId="671" applyBorder="1" applyAlignment="1">
      <alignment horizontal="center" vertical="center"/>
    </xf>
    <xf numFmtId="0" fontId="2" fillId="0" borderId="13" xfId="671" applyBorder="1" applyAlignment="1">
      <alignment horizontal="left" vertical="top" wrapText="1" indent="1"/>
    </xf>
    <xf numFmtId="0" fontId="2" fillId="0" borderId="13" xfId="671" applyBorder="1" applyAlignment="1">
      <alignment vertical="top" wrapText="1"/>
    </xf>
    <xf numFmtId="49" fontId="3" fillId="0" borderId="13" xfId="671" applyNumberFormat="1" applyFont="1" applyBorder="1" applyAlignment="1">
      <alignment horizontal="left" vertical="top"/>
    </xf>
    <xf numFmtId="1" fontId="2" fillId="0" borderId="13" xfId="671" applyNumberFormat="1" applyBorder="1" applyAlignment="1">
      <alignment horizontal="center" vertical="center" wrapText="1"/>
    </xf>
    <xf numFmtId="2" fontId="7" fillId="0" borderId="13" xfId="671" applyNumberFormat="1" applyFont="1" applyBorder="1" applyAlignment="1">
      <alignment horizontal="center"/>
    </xf>
    <xf numFmtId="0" fontId="5" fillId="0" borderId="14" xfId="671" applyFont="1" applyBorder="1" applyAlignment="1">
      <alignment horizontal="left" wrapText="1"/>
    </xf>
    <xf numFmtId="0" fontId="5" fillId="0" borderId="13" xfId="671" applyFont="1" applyBorder="1" applyAlignment="1">
      <alignment horizontal="center"/>
    </xf>
    <xf numFmtId="1" fontId="5" fillId="0" borderId="13" xfId="671" applyNumberFormat="1" applyFont="1" applyBorder="1" applyAlignment="1">
      <alignment horizontal="center"/>
    </xf>
    <xf numFmtId="3" fontId="5" fillId="0" borderId="13" xfId="671" applyNumberFormat="1" applyFont="1" applyBorder="1" applyAlignment="1">
      <alignment horizontal="center"/>
    </xf>
    <xf numFmtId="0" fontId="71" fillId="0" borderId="14" xfId="671" applyFont="1" applyBorder="1" applyAlignment="1">
      <alignment horizontal="left" wrapText="1"/>
    </xf>
    <xf numFmtId="1" fontId="71" fillId="0" borderId="13" xfId="671" applyNumberFormat="1" applyFont="1" applyBorder="1" applyAlignment="1">
      <alignment horizontal="center"/>
    </xf>
    <xf numFmtId="3" fontId="71" fillId="0" borderId="13" xfId="671" applyNumberFormat="1" applyFont="1" applyBorder="1" applyAlignment="1">
      <alignment horizontal="center"/>
    </xf>
    <xf numFmtId="0" fontId="2" fillId="0" borderId="16" xfId="671" applyBorder="1"/>
    <xf numFmtId="0" fontId="2" fillId="0" borderId="26" xfId="671" applyBorder="1"/>
    <xf numFmtId="3" fontId="2" fillId="0" borderId="16" xfId="671" applyNumberFormat="1" applyBorder="1"/>
    <xf numFmtId="3" fontId="2" fillId="0" borderId="0" xfId="671" applyNumberFormat="1"/>
    <xf numFmtId="0" fontId="5" fillId="0" borderId="0" xfId="671" applyFont="1"/>
    <xf numFmtId="3" fontId="5" fillId="0" borderId="0" xfId="671" applyNumberFormat="1" applyFont="1"/>
    <xf numFmtId="0" fontId="7" fillId="0" borderId="56" xfId="671" applyFont="1" applyBorder="1" applyAlignment="1">
      <alignment horizontal="center" vertical="center"/>
    </xf>
    <xf numFmtId="0" fontId="7" fillId="0" borderId="45" xfId="671" applyFont="1" applyBorder="1" applyAlignment="1">
      <alignment horizontal="center" vertical="center"/>
    </xf>
    <xf numFmtId="0" fontId="7" fillId="0" borderId="57" xfId="671" applyFont="1" applyBorder="1" applyAlignment="1">
      <alignment horizontal="center" vertical="center"/>
    </xf>
    <xf numFmtId="0" fontId="7" fillId="0" borderId="42" xfId="671" applyFont="1" applyBorder="1" applyAlignment="1">
      <alignment horizontal="center" vertical="center"/>
    </xf>
    <xf numFmtId="3" fontId="7" fillId="0" borderId="57" xfId="671" applyNumberFormat="1" applyFont="1" applyBorder="1" applyAlignment="1">
      <alignment horizontal="center" vertical="center"/>
    </xf>
    <xf numFmtId="3" fontId="7" fillId="0" borderId="41" xfId="671" applyNumberFormat="1" applyFont="1" applyBorder="1" applyAlignment="1">
      <alignment horizontal="center" vertical="center"/>
    </xf>
    <xf numFmtId="2" fontId="7" fillId="0" borderId="28" xfId="671" applyNumberFormat="1" applyFont="1" applyBorder="1" applyAlignment="1">
      <alignment horizontal="center"/>
    </xf>
    <xf numFmtId="0" fontId="7" fillId="0" borderId="13" xfId="671" applyFont="1" applyBorder="1" applyAlignment="1">
      <alignment horizontal="left"/>
    </xf>
    <xf numFmtId="3" fontId="5" fillId="0" borderId="55" xfId="671" applyNumberFormat="1" applyFont="1" applyBorder="1" applyAlignment="1">
      <alignment horizontal="center"/>
    </xf>
    <xf numFmtId="0" fontId="7" fillId="57" borderId="28" xfId="671" quotePrefix="1" applyFont="1" applyFill="1" applyBorder="1" applyAlignment="1">
      <alignment horizontal="center"/>
    </xf>
    <xf numFmtId="0" fontId="9" fillId="57" borderId="27" xfId="671" applyFont="1" applyFill="1" applyBorder="1"/>
    <xf numFmtId="0" fontId="5" fillId="0" borderId="13" xfId="671" applyFont="1" applyBorder="1"/>
    <xf numFmtId="3" fontId="5" fillId="0" borderId="13" xfId="671" applyNumberFormat="1" applyFont="1" applyBorder="1" applyAlignment="1">
      <alignment vertical="top" wrapText="1"/>
    </xf>
    <xf numFmtId="3" fontId="5" fillId="0" borderId="55" xfId="671" applyNumberFormat="1" applyFont="1" applyBorder="1" applyAlignment="1">
      <alignment horizontal="right" vertical="top" wrapText="1"/>
    </xf>
    <xf numFmtId="0" fontId="7" fillId="0" borderId="28" xfId="671" applyFont="1" applyBorder="1" applyAlignment="1">
      <alignment horizontal="center" vertical="top"/>
    </xf>
    <xf numFmtId="0" fontId="5" fillId="0" borderId="28" xfId="671" applyFont="1" applyBorder="1" applyAlignment="1">
      <alignment horizontal="center"/>
    </xf>
    <xf numFmtId="0" fontId="5" fillId="0" borderId="27" xfId="671" applyFont="1" applyBorder="1"/>
    <xf numFmtId="0" fontId="7" fillId="0" borderId="28" xfId="671" applyFont="1" applyBorder="1" applyAlignment="1">
      <alignment horizontal="center"/>
    </xf>
    <xf numFmtId="179" fontId="5" fillId="0" borderId="55" xfId="445" applyNumberFormat="1" applyFont="1" applyBorder="1" applyAlignment="1">
      <alignment horizontal="center" vertical="center" wrapText="1"/>
    </xf>
    <xf numFmtId="0" fontId="7" fillId="0" borderId="27" xfId="671" applyFont="1" applyBorder="1"/>
    <xf numFmtId="0" fontId="5" fillId="0" borderId="14" xfId="671" applyFont="1" applyBorder="1" applyAlignment="1">
      <alignment horizontal="center" vertical="center" wrapText="1"/>
    </xf>
    <xf numFmtId="3" fontId="5" fillId="0" borderId="13" xfId="671" applyNumberFormat="1" applyFont="1" applyBorder="1" applyAlignment="1">
      <alignment horizontal="center" vertical="center" wrapText="1"/>
    </xf>
    <xf numFmtId="3" fontId="5" fillId="0" borderId="55" xfId="445" applyNumberFormat="1" applyFont="1" applyBorder="1" applyAlignment="1">
      <alignment horizontal="center" vertical="center" wrapText="1"/>
    </xf>
    <xf numFmtId="2" fontId="5" fillId="0" borderId="0" xfId="671" applyNumberFormat="1" applyFont="1"/>
    <xf numFmtId="0" fontId="5" fillId="0" borderId="13" xfId="671" applyFont="1" applyBorder="1" applyAlignment="1">
      <alignment horizontal="left"/>
    </xf>
    <xf numFmtId="0" fontId="5" fillId="0" borderId="0" xfId="671" applyFont="1" applyAlignment="1">
      <alignment horizontal="center"/>
    </xf>
    <xf numFmtId="0" fontId="5" fillId="0" borderId="0" xfId="671" applyFont="1" applyAlignment="1">
      <alignment vertical="center"/>
    </xf>
    <xf numFmtId="0" fontId="5" fillId="0" borderId="28" xfId="671" applyFont="1" applyBorder="1"/>
    <xf numFmtId="0" fontId="5" fillId="0" borderId="13" xfId="671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5" fillId="0" borderId="27" xfId="671" applyFont="1" applyBorder="1" applyAlignment="1">
      <alignment horizontal="left"/>
    </xf>
    <xf numFmtId="1" fontId="5" fillId="0" borderId="13" xfId="671" applyNumberFormat="1" applyFont="1" applyBorder="1" applyAlignment="1">
      <alignment horizontal="center" vertical="center" wrapText="1"/>
    </xf>
    <xf numFmtId="0" fontId="5" fillId="57" borderId="27" xfId="671" applyFont="1" applyFill="1" applyBorder="1"/>
    <xf numFmtId="0" fontId="5" fillId="57" borderId="13" xfId="671" applyFont="1" applyFill="1" applyBorder="1" applyAlignment="1">
      <alignment horizontal="center"/>
    </xf>
    <xf numFmtId="49" fontId="5" fillId="0" borderId="28" xfId="671" applyNumberFormat="1" applyFont="1" applyBorder="1" applyAlignment="1">
      <alignment horizontal="left" vertical="top"/>
    </xf>
    <xf numFmtId="0" fontId="5" fillId="0" borderId="13" xfId="671" applyFont="1" applyBorder="1" applyAlignment="1">
      <alignment vertical="top" wrapText="1"/>
    </xf>
    <xf numFmtId="0" fontId="5" fillId="0" borderId="31" xfId="0" applyFont="1" applyBorder="1" applyAlignment="1">
      <alignment horizontal="center"/>
    </xf>
    <xf numFmtId="188" fontId="5" fillId="0" borderId="0" xfId="0" applyNumberFormat="1" applyFont="1" applyAlignment="1">
      <alignment horizontal="center"/>
    </xf>
    <xf numFmtId="179" fontId="5" fillId="0" borderId="13" xfId="0" applyNumberFormat="1" applyFont="1" applyBorder="1" applyAlignment="1">
      <alignment horizontal="center"/>
    </xf>
    <xf numFmtId="49" fontId="7" fillId="0" borderId="28" xfId="671" applyNumberFormat="1" applyFont="1" applyBorder="1" applyAlignment="1">
      <alignment horizontal="left" vertical="top"/>
    </xf>
    <xf numFmtId="0" fontId="71" fillId="0" borderId="13" xfId="671" applyFont="1" applyBorder="1" applyAlignment="1">
      <alignment horizontal="left" wrapText="1"/>
    </xf>
    <xf numFmtId="3" fontId="71" fillId="0" borderId="55" xfId="671" applyNumberFormat="1" applyFont="1" applyBorder="1" applyAlignment="1">
      <alignment horizontal="center"/>
    </xf>
    <xf numFmtId="0" fontId="5" fillId="0" borderId="58" xfId="671" applyFont="1" applyBorder="1"/>
    <xf numFmtId="0" fontId="5" fillId="0" borderId="26" xfId="671" applyFont="1" applyBorder="1"/>
    <xf numFmtId="0" fontId="5" fillId="0" borderId="16" xfId="671" applyFont="1" applyBorder="1"/>
    <xf numFmtId="3" fontId="5" fillId="0" borderId="16" xfId="671" applyNumberFormat="1" applyFont="1" applyBorder="1"/>
    <xf numFmtId="3" fontId="5" fillId="0" borderId="59" xfId="671" applyNumberFormat="1" applyFont="1" applyBorder="1"/>
    <xf numFmtId="0" fontId="7" fillId="0" borderId="60" xfId="671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44" fontId="0" fillId="0" borderId="0" xfId="0" applyNumberFormat="1"/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0" fillId="0" borderId="0" xfId="0" applyAlignment="1">
      <alignment vertical="top"/>
    </xf>
    <xf numFmtId="49" fontId="7" fillId="0" borderId="56" xfId="0" applyNumberFormat="1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49" fontId="7" fillId="0" borderId="61" xfId="0" applyNumberFormat="1" applyFont="1" applyBorder="1" applyAlignment="1">
      <alignment vertical="center"/>
    </xf>
    <xf numFmtId="49" fontId="7" fillId="0" borderId="39" xfId="0" applyNumberFormat="1" applyFont="1" applyBorder="1" applyAlignment="1">
      <alignment vertical="center"/>
    </xf>
    <xf numFmtId="49" fontId="7" fillId="0" borderId="39" xfId="0" applyNumberFormat="1" applyFont="1" applyBorder="1" applyAlignment="1">
      <alignment horizontal="center" vertical="center"/>
    </xf>
    <xf numFmtId="169" fontId="7" fillId="0" borderId="39" xfId="0" applyNumberFormat="1" applyFont="1" applyBorder="1" applyAlignment="1">
      <alignment vertical="center"/>
    </xf>
    <xf numFmtId="167" fontId="7" fillId="0" borderId="36" xfId="106" applyFont="1" applyBorder="1" applyAlignment="1">
      <alignment vertical="center"/>
    </xf>
    <xf numFmtId="49" fontId="0" fillId="0" borderId="14" xfId="0" applyNumberForma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 vertical="top"/>
    </xf>
    <xf numFmtId="0" fontId="3" fillId="0" borderId="25" xfId="676" applyFont="1" applyBorder="1" applyAlignment="1">
      <alignment vertical="center"/>
    </xf>
    <xf numFmtId="0" fontId="3" fillId="0" borderId="40" xfId="676" applyFont="1" applyBorder="1" applyAlignment="1">
      <alignment vertical="center"/>
    </xf>
    <xf numFmtId="0" fontId="3" fillId="0" borderId="43" xfId="676" applyFont="1" applyBorder="1" applyAlignment="1">
      <alignment vertical="center"/>
    </xf>
    <xf numFmtId="167" fontId="5" fillId="0" borderId="13" xfId="106" applyFont="1" applyBorder="1" applyAlignment="1">
      <alignment horizontal="center"/>
    </xf>
    <xf numFmtId="167" fontId="3" fillId="0" borderId="17" xfId="106" applyFont="1" applyBorder="1" applyAlignment="1">
      <alignment horizontal="center" vertical="center"/>
    </xf>
    <xf numFmtId="167" fontId="5" fillId="0" borderId="13" xfId="106" applyFont="1" applyBorder="1" applyAlignment="1">
      <alignment horizontal="center" vertical="center"/>
    </xf>
    <xf numFmtId="167" fontId="5" fillId="0" borderId="17" xfId="106" applyFont="1" applyBorder="1" applyAlignment="1">
      <alignment horizontal="center" vertical="center"/>
    </xf>
    <xf numFmtId="167" fontId="8" fillId="0" borderId="13" xfId="106" applyFont="1" applyBorder="1" applyAlignment="1">
      <alignment horizontal="center"/>
    </xf>
    <xf numFmtId="167" fontId="2" fillId="0" borderId="13" xfId="106" applyFont="1" applyBorder="1" applyAlignment="1">
      <alignment horizontal="center"/>
    </xf>
    <xf numFmtId="167" fontId="3" fillId="0" borderId="16" xfId="106" applyFont="1" applyBorder="1" applyAlignment="1">
      <alignment horizontal="center" vertical="center"/>
    </xf>
    <xf numFmtId="167" fontId="8" fillId="0" borderId="14" xfId="106" applyFont="1" applyBorder="1" applyAlignment="1">
      <alignment horizontal="center" vertical="center"/>
    </xf>
    <xf numFmtId="167" fontId="8" fillId="0" borderId="13" xfId="106" applyFont="1" applyBorder="1" applyAlignment="1">
      <alignment horizontal="center" vertical="center"/>
    </xf>
    <xf numFmtId="167" fontId="2" fillId="0" borderId="13" xfId="106" applyBorder="1" applyAlignment="1">
      <alignment horizontal="center" vertical="center"/>
    </xf>
    <xf numFmtId="167" fontId="3" fillId="0" borderId="17" xfId="106" applyFont="1" applyFill="1" applyBorder="1" applyAlignment="1">
      <alignment horizontal="center" vertical="center"/>
    </xf>
    <xf numFmtId="167" fontId="0" fillId="0" borderId="13" xfId="106" applyFont="1" applyBorder="1" applyAlignment="1">
      <alignment horizontal="center" vertical="center"/>
    </xf>
    <xf numFmtId="167" fontId="72" fillId="0" borderId="13" xfId="106" applyFont="1" applyBorder="1" applyAlignment="1">
      <alignment horizontal="center" vertical="center" wrapText="1"/>
    </xf>
    <xf numFmtId="167" fontId="2" fillId="0" borderId="13" xfId="106" applyFont="1" applyBorder="1" applyAlignment="1">
      <alignment horizontal="center" vertical="center"/>
    </xf>
    <xf numFmtId="167" fontId="2" fillId="0" borderId="13" xfId="106" applyFont="1" applyBorder="1" applyAlignment="1">
      <alignment horizontal="center" vertical="center" wrapText="1"/>
    </xf>
    <xf numFmtId="167" fontId="8" fillId="0" borderId="27" xfId="106" applyFont="1" applyBorder="1" applyAlignment="1">
      <alignment horizontal="center" vertical="center"/>
    </xf>
    <xf numFmtId="167" fontId="2" fillId="0" borderId="13" xfId="106" applyFont="1" applyBorder="1" applyAlignment="1" applyProtection="1">
      <alignment horizontal="center" vertical="center" wrapText="1"/>
      <protection locked="0"/>
    </xf>
    <xf numFmtId="167" fontId="8" fillId="0" borderId="13" xfId="106" applyFont="1" applyBorder="1" applyAlignment="1">
      <alignment horizontal="center" vertical="center" wrapText="1"/>
    </xf>
    <xf numFmtId="167" fontId="8" fillId="0" borderId="13" xfId="106" applyFont="1" applyFill="1" applyBorder="1" applyAlignment="1">
      <alignment horizontal="center" vertical="center"/>
    </xf>
    <xf numFmtId="167" fontId="8" fillId="0" borderId="13" xfId="106" applyFont="1" applyBorder="1" applyAlignment="1">
      <alignment horizontal="right" vertical="center" wrapText="1"/>
    </xf>
    <xf numFmtId="167" fontId="71" fillId="0" borderId="13" xfId="106" applyFont="1" applyBorder="1" applyAlignment="1">
      <alignment horizontal="center" vertical="center"/>
    </xf>
    <xf numFmtId="167" fontId="5" fillId="0" borderId="13" xfId="106" applyFont="1" applyBorder="1" applyAlignment="1">
      <alignment horizontal="center" vertical="center" wrapText="1"/>
    </xf>
    <xf numFmtId="0" fontId="3" fillId="0" borderId="17" xfId="671" applyFont="1" applyBorder="1" applyAlignment="1">
      <alignment horizontal="center" vertical="center"/>
    </xf>
    <xf numFmtId="3" fontId="3" fillId="0" borderId="17" xfId="671" applyNumberFormat="1" applyFont="1" applyBorder="1" applyAlignment="1">
      <alignment horizontal="center" vertical="center"/>
    </xf>
    <xf numFmtId="167" fontId="5" fillId="0" borderId="55" xfId="106" applyFont="1" applyBorder="1" applyAlignment="1">
      <alignment horizontal="center" vertical="center" wrapText="1"/>
    </xf>
    <xf numFmtId="167" fontId="5" fillId="0" borderId="13" xfId="106" applyFont="1" applyBorder="1" applyAlignment="1">
      <alignment horizontal="center" vertical="top" wrapText="1"/>
    </xf>
    <xf numFmtId="167" fontId="5" fillId="0" borderId="55" xfId="106" applyFont="1" applyBorder="1" applyAlignment="1">
      <alignment horizontal="center" vertical="top" wrapText="1"/>
    </xf>
    <xf numFmtId="167" fontId="5" fillId="0" borderId="13" xfId="106" applyFont="1" applyBorder="1" applyAlignment="1">
      <alignment horizontal="center" wrapText="1"/>
    </xf>
    <xf numFmtId="167" fontId="5" fillId="0" borderId="55" xfId="106" applyFont="1" applyBorder="1" applyAlignment="1">
      <alignment horizontal="center" wrapText="1"/>
    </xf>
    <xf numFmtId="167" fontId="7" fillId="0" borderId="36" xfId="106" applyFont="1" applyBorder="1" applyAlignment="1">
      <alignment horizontal="center" vertical="center"/>
    </xf>
    <xf numFmtId="167" fontId="5" fillId="0" borderId="14" xfId="106" applyFont="1" applyBorder="1" applyAlignment="1">
      <alignment horizontal="center" vertical="center"/>
    </xf>
    <xf numFmtId="167" fontId="35" fillId="0" borderId="13" xfId="106" applyFont="1" applyBorder="1" applyAlignment="1">
      <alignment horizontal="right" vertical="center"/>
    </xf>
    <xf numFmtId="167" fontId="35" fillId="0" borderId="19" xfId="106" applyFont="1" applyBorder="1" applyAlignment="1">
      <alignment horizontal="right" vertical="center"/>
    </xf>
    <xf numFmtId="167" fontId="35" fillId="0" borderId="44" xfId="106" applyFont="1" applyBorder="1" applyAlignment="1">
      <alignment horizontal="right" vertical="center"/>
    </xf>
    <xf numFmtId="167" fontId="35" fillId="0" borderId="17" xfId="106" applyFont="1" applyBorder="1" applyAlignment="1">
      <alignment horizontal="right" vertical="center"/>
    </xf>
    <xf numFmtId="167" fontId="34" fillId="0" borderId="0" xfId="106" applyFont="1" applyAlignment="1">
      <alignment vertical="center"/>
    </xf>
    <xf numFmtId="167" fontId="52" fillId="0" borderId="17" xfId="106" applyFont="1" applyBorder="1" applyAlignment="1">
      <alignment horizontal="right" vertical="center"/>
    </xf>
    <xf numFmtId="167" fontId="10" fillId="0" borderId="17" xfId="106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wrapText="1"/>
    </xf>
    <xf numFmtId="0" fontId="2" fillId="0" borderId="14" xfId="679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" fontId="2" fillId="0" borderId="13" xfId="0" applyNumberFormat="1" applyFont="1" applyBorder="1" applyAlignment="1">
      <alignment horizontal="center" vertical="center"/>
    </xf>
    <xf numFmtId="179" fontId="2" fillId="0" borderId="27" xfId="742" applyNumberFormat="1" applyBorder="1" applyAlignment="1">
      <alignment horizontal="center" vertical="center"/>
    </xf>
    <xf numFmtId="0" fontId="73" fillId="0" borderId="14" xfId="706" applyFont="1" applyBorder="1" applyAlignment="1">
      <alignment vertical="center" wrapText="1"/>
    </xf>
    <xf numFmtId="167" fontId="3" fillId="0" borderId="15" xfId="106" applyFont="1" applyBorder="1" applyAlignment="1">
      <alignment horizontal="center" vertical="center"/>
    </xf>
    <xf numFmtId="167" fontId="5" fillId="0" borderId="55" xfId="106" applyFont="1" applyBorder="1" applyAlignment="1">
      <alignment horizontal="right" vertical="center"/>
    </xf>
    <xf numFmtId="0" fontId="31" fillId="0" borderId="0" xfId="0" applyFont="1" applyAlignment="1">
      <alignment vertical="center" wrapText="1"/>
    </xf>
    <xf numFmtId="1" fontId="7" fillId="0" borderId="13" xfId="652" applyNumberFormat="1" applyFont="1" applyBorder="1" applyAlignment="1">
      <alignment horizontal="center" vertical="center"/>
    </xf>
    <xf numFmtId="0" fontId="3" fillId="0" borderId="14" xfId="706" applyFont="1" applyBorder="1" applyAlignment="1">
      <alignment vertical="center"/>
    </xf>
    <xf numFmtId="2" fontId="7" fillId="0" borderId="13" xfId="652" applyNumberFormat="1" applyFont="1" applyBorder="1" applyAlignment="1">
      <alignment horizontal="center" vertical="center"/>
    </xf>
    <xf numFmtId="0" fontId="74" fillId="0" borderId="14" xfId="652" applyFont="1" applyBorder="1" applyAlignment="1">
      <alignment horizontal="center" vertical="center" wrapText="1"/>
    </xf>
    <xf numFmtId="0" fontId="74" fillId="0" borderId="13" xfId="652" applyFont="1" applyBorder="1" applyAlignment="1">
      <alignment horizontal="center" vertical="center" wrapText="1"/>
    </xf>
    <xf numFmtId="0" fontId="2" fillId="0" borderId="0" xfId="706" applyAlignment="1">
      <alignment horizontal="center" vertical="center"/>
    </xf>
    <xf numFmtId="0" fontId="2" fillId="0" borderId="13" xfId="706" applyBorder="1" applyAlignment="1">
      <alignment horizontal="center" vertical="center"/>
    </xf>
    <xf numFmtId="0" fontId="74" fillId="0" borderId="0" xfId="652" applyFont="1" applyAlignment="1">
      <alignment horizontal="center" vertical="center" wrapText="1"/>
    </xf>
    <xf numFmtId="0" fontId="2" fillId="0" borderId="0" xfId="652" applyAlignment="1">
      <alignment horizontal="center" vertical="center"/>
    </xf>
    <xf numFmtId="0" fontId="2" fillId="0" borderId="13" xfId="652" applyBorder="1" applyAlignment="1">
      <alignment horizontal="center" vertical="center"/>
    </xf>
    <xf numFmtId="0" fontId="2" fillId="0" borderId="14" xfId="652" applyBorder="1" applyAlignment="1">
      <alignment horizontal="center" vertical="center"/>
    </xf>
    <xf numFmtId="4" fontId="5" fillId="0" borderId="14" xfId="652" applyNumberFormat="1" applyFont="1" applyBorder="1" applyAlignment="1">
      <alignment horizontal="center" vertical="center"/>
    </xf>
    <xf numFmtId="0" fontId="5" fillId="0" borderId="13" xfId="652" applyFont="1" applyBorder="1" applyAlignment="1">
      <alignment horizontal="left" vertical="center" wrapText="1"/>
    </xf>
    <xf numFmtId="9" fontId="5" fillId="0" borderId="14" xfId="72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167" fontId="5" fillId="0" borderId="0" xfId="106" applyFont="1" applyBorder="1" applyAlignment="1">
      <alignment horizontal="center" vertical="center" wrapText="1"/>
    </xf>
    <xf numFmtId="167" fontId="8" fillId="0" borderId="13" xfId="106" applyFont="1" applyFill="1" applyBorder="1" applyAlignment="1">
      <alignment horizontal="center" vertical="center" wrapText="1"/>
    </xf>
    <xf numFmtId="49" fontId="5" fillId="0" borderId="61" xfId="0" applyNumberFormat="1" applyFont="1" applyBorder="1" applyAlignment="1">
      <alignment vertical="center"/>
    </xf>
    <xf numFmtId="169" fontId="7" fillId="0" borderId="36" xfId="0" applyNumberFormat="1" applyFont="1" applyBorder="1" applyAlignment="1">
      <alignment vertical="center"/>
    </xf>
    <xf numFmtId="0" fontId="5" fillId="0" borderId="13" xfId="662" applyFont="1" applyBorder="1" applyAlignment="1">
      <alignment vertical="center"/>
    </xf>
    <xf numFmtId="0" fontId="8" fillId="0" borderId="16" xfId="662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69" fontId="5" fillId="0" borderId="1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/>
    </xf>
    <xf numFmtId="184" fontId="5" fillId="0" borderId="13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9" fontId="5" fillId="0" borderId="13" xfId="72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4" xfId="0" applyFont="1" applyBorder="1" applyAlignment="1">
      <alignment vertical="center"/>
    </xf>
    <xf numFmtId="2" fontId="8" fillId="0" borderId="1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9" fontId="5" fillId="0" borderId="16" xfId="0" applyNumberFormat="1" applyFont="1" applyBorder="1" applyAlignment="1">
      <alignment horizontal="center" vertical="center"/>
    </xf>
    <xf numFmtId="167" fontId="5" fillId="0" borderId="16" xfId="106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69" fontId="5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70" fillId="0" borderId="13" xfId="0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169" fontId="0" fillId="0" borderId="16" xfId="0" applyNumberForma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167" fontId="8" fillId="0" borderId="34" xfId="106" applyFont="1" applyBorder="1" applyAlignment="1">
      <alignment horizontal="center" vertical="center" wrapText="1"/>
    </xf>
    <xf numFmtId="0" fontId="5" fillId="0" borderId="14" xfId="662" applyFont="1" applyBorder="1" applyAlignment="1">
      <alignment vertical="center"/>
    </xf>
    <xf numFmtId="0" fontId="9" fillId="0" borderId="13" xfId="662" applyFont="1" applyBorder="1" applyAlignment="1">
      <alignment horizontal="left" vertical="center"/>
    </xf>
    <xf numFmtId="0" fontId="9" fillId="0" borderId="0" xfId="662" applyFont="1" applyAlignment="1">
      <alignment horizontal="left" vertical="center"/>
    </xf>
    <xf numFmtId="169" fontId="5" fillId="0" borderId="13" xfId="662" applyNumberFormat="1" applyFont="1" applyBorder="1" applyAlignment="1">
      <alignment horizontal="center" vertical="center"/>
    </xf>
    <xf numFmtId="0" fontId="9" fillId="0" borderId="13" xfId="662" applyFont="1" applyBorder="1" applyAlignment="1">
      <alignment vertical="center"/>
    </xf>
    <xf numFmtId="0" fontId="7" fillId="0" borderId="13" xfId="662" applyFont="1" applyBorder="1" applyAlignment="1">
      <alignment vertical="center"/>
    </xf>
    <xf numFmtId="0" fontId="7" fillId="0" borderId="14" xfId="662" applyFont="1" applyBorder="1" applyAlignment="1">
      <alignment horizontal="center" vertical="center"/>
    </xf>
    <xf numFmtId="0" fontId="5" fillId="0" borderId="0" xfId="662" applyFont="1" applyAlignment="1">
      <alignment horizontal="center" vertical="center"/>
    </xf>
    <xf numFmtId="0" fontId="5" fillId="0" borderId="13" xfId="662" applyFont="1" applyBorder="1" applyAlignment="1">
      <alignment horizontal="left" vertical="center"/>
    </xf>
    <xf numFmtId="0" fontId="5" fillId="0" borderId="27" xfId="662" applyFont="1" applyBorder="1" applyAlignment="1">
      <alignment horizontal="center" vertical="center"/>
    </xf>
    <xf numFmtId="0" fontId="7" fillId="0" borderId="14" xfId="662" applyFont="1" applyBorder="1" applyAlignment="1">
      <alignment horizontal="left" vertical="center"/>
    </xf>
    <xf numFmtId="0" fontId="5" fillId="0" borderId="14" xfId="662" applyFont="1" applyBorder="1" applyAlignment="1">
      <alignment horizontal="left" vertical="center"/>
    </xf>
    <xf numFmtId="0" fontId="5" fillId="0" borderId="16" xfId="662" applyFont="1" applyBorder="1" applyAlignment="1">
      <alignment horizontal="center" vertical="center"/>
    </xf>
    <xf numFmtId="0" fontId="7" fillId="0" borderId="15" xfId="662" applyFont="1" applyBorder="1" applyAlignment="1">
      <alignment vertical="center"/>
    </xf>
    <xf numFmtId="0" fontId="5" fillId="0" borderId="25" xfId="662" applyFont="1" applyBorder="1" applyAlignment="1">
      <alignment horizontal="center" vertical="center"/>
    </xf>
    <xf numFmtId="169" fontId="5" fillId="0" borderId="15" xfId="662" applyNumberFormat="1" applyFont="1" applyBorder="1" applyAlignment="1">
      <alignment horizontal="center" vertical="center"/>
    </xf>
    <xf numFmtId="0" fontId="5" fillId="0" borderId="13" xfId="662" applyFont="1" applyBorder="1" applyAlignment="1">
      <alignment vertical="center" wrapText="1"/>
    </xf>
    <xf numFmtId="0" fontId="7" fillId="0" borderId="13" xfId="662" applyFont="1" applyBorder="1" applyAlignment="1">
      <alignment horizontal="center" vertical="center"/>
    </xf>
    <xf numFmtId="0" fontId="7" fillId="0" borderId="0" xfId="662" applyFont="1" applyAlignment="1">
      <alignment vertical="center"/>
    </xf>
    <xf numFmtId="167" fontId="5" fillId="0" borderId="13" xfId="106" quotePrefix="1" applyFont="1" applyBorder="1" applyAlignment="1">
      <alignment horizontal="center" vertical="center"/>
    </xf>
    <xf numFmtId="1" fontId="5" fillId="0" borderId="0" xfId="662" applyNumberFormat="1" applyFont="1" applyAlignment="1">
      <alignment horizontal="center" vertical="center"/>
    </xf>
    <xf numFmtId="169" fontId="5" fillId="0" borderId="16" xfId="662" applyNumberFormat="1" applyFont="1" applyBorder="1" applyAlignment="1">
      <alignment horizontal="center" vertical="center"/>
    </xf>
    <xf numFmtId="0" fontId="7" fillId="0" borderId="0" xfId="662" applyFont="1" applyAlignment="1">
      <alignment horizontal="left" vertical="center"/>
    </xf>
    <xf numFmtId="169" fontId="5" fillId="0" borderId="27" xfId="662" applyNumberFormat="1" applyFont="1" applyBorder="1" applyAlignment="1">
      <alignment horizontal="center" vertical="center"/>
    </xf>
    <xf numFmtId="1" fontId="5" fillId="0" borderId="13" xfId="662" applyNumberFormat="1" applyFont="1" applyBorder="1" applyAlignment="1">
      <alignment horizontal="center" vertical="center"/>
    </xf>
    <xf numFmtId="167" fontId="5" fillId="0" borderId="27" xfId="106" applyFont="1" applyBorder="1" applyAlignment="1">
      <alignment horizontal="center" vertical="center"/>
    </xf>
    <xf numFmtId="0" fontId="7" fillId="0" borderId="13" xfId="662" quotePrefix="1" applyFont="1" applyBorder="1" applyAlignment="1">
      <alignment horizontal="center" vertical="center"/>
    </xf>
    <xf numFmtId="167" fontId="5" fillId="0" borderId="13" xfId="106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13" xfId="0" applyBorder="1" applyAlignment="1">
      <alignment vertical="center"/>
    </xf>
    <xf numFmtId="167" fontId="0" fillId="0" borderId="13" xfId="106" applyFont="1" applyBorder="1" applyAlignment="1">
      <alignment vertical="center"/>
    </xf>
    <xf numFmtId="167" fontId="12" fillId="0" borderId="13" xfId="106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9" fontId="12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7" fillId="0" borderId="13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3" fontId="47" fillId="0" borderId="13" xfId="0" applyNumberFormat="1" applyFont="1" applyBorder="1" applyAlignment="1">
      <alignment horizontal="left" vertical="center"/>
    </xf>
    <xf numFmtId="169" fontId="47" fillId="0" borderId="13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169" fontId="3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9" fontId="8" fillId="0" borderId="13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68" fontId="8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168" fontId="2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169" fontId="8" fillId="0" borderId="13" xfId="0" applyNumberFormat="1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169" fontId="9" fillId="0" borderId="13" xfId="0" applyNumberFormat="1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169" fontId="47" fillId="0" borderId="13" xfId="0" applyNumberFormat="1" applyFont="1" applyBorder="1" applyAlignment="1">
      <alignment horizontal="center" vertical="center"/>
    </xf>
    <xf numFmtId="0" fontId="8" fillId="0" borderId="14" xfId="662" applyBorder="1" applyAlignment="1">
      <alignment horizontal="center" vertical="center" wrapText="1"/>
    </xf>
    <xf numFmtId="169" fontId="8" fillId="0" borderId="14" xfId="216" applyNumberFormat="1" applyFont="1" applyBorder="1" applyAlignment="1">
      <alignment vertical="center" wrapText="1"/>
    </xf>
    <xf numFmtId="169" fontId="8" fillId="0" borderId="13" xfId="662" applyNumberFormat="1" applyBorder="1" applyAlignment="1">
      <alignment horizontal="right" vertical="center"/>
    </xf>
    <xf numFmtId="169" fontId="8" fillId="0" borderId="14" xfId="416" applyNumberFormat="1" applyFont="1" applyBorder="1" applyAlignment="1">
      <alignment horizontal="center" vertical="center" wrapText="1"/>
    </xf>
    <xf numFmtId="169" fontId="8" fillId="0" borderId="13" xfId="416" applyNumberFormat="1" applyFont="1" applyBorder="1" applyAlignment="1">
      <alignment horizontal="center" vertical="center"/>
    </xf>
    <xf numFmtId="1" fontId="8" fillId="0" borderId="14" xfId="662" applyNumberFormat="1" applyBorder="1" applyAlignment="1">
      <alignment horizontal="center" vertical="center"/>
    </xf>
    <xf numFmtId="0" fontId="8" fillId="0" borderId="14" xfId="662" applyBorder="1" applyAlignment="1">
      <alignment vertical="center"/>
    </xf>
    <xf numFmtId="0" fontId="8" fillId="57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167" fontId="47" fillId="0" borderId="13" xfId="106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 wrapText="1"/>
    </xf>
    <xf numFmtId="0" fontId="8" fillId="0" borderId="13" xfId="662" applyBorder="1" applyAlignment="1">
      <alignment vertical="center"/>
    </xf>
    <xf numFmtId="0" fontId="8" fillId="0" borderId="27" xfId="0" applyFont="1" applyBorder="1" applyAlignment="1">
      <alignment horizontal="center" vertical="center" wrapText="1"/>
    </xf>
    <xf numFmtId="1" fontId="8" fillId="0" borderId="13" xfId="662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9" fontId="8" fillId="0" borderId="13" xfId="216" applyNumberFormat="1" applyFont="1" applyFill="1" applyBorder="1" applyAlignment="1">
      <alignment horizontal="center" vertical="center" wrapText="1"/>
    </xf>
    <xf numFmtId="2" fontId="3" fillId="0" borderId="14" xfId="676" applyNumberFormat="1" applyFont="1" applyBorder="1" applyAlignment="1">
      <alignment horizontal="center" vertical="center"/>
    </xf>
    <xf numFmtId="0" fontId="47" fillId="0" borderId="15" xfId="676" applyFont="1" applyBorder="1" applyAlignment="1">
      <alignment horizontal="left" vertical="center"/>
    </xf>
    <xf numFmtId="0" fontId="47" fillId="0" borderId="0" xfId="676" applyFont="1" applyAlignment="1">
      <alignment horizontal="center" vertical="center"/>
    </xf>
    <xf numFmtId="3" fontId="47" fillId="0" borderId="13" xfId="676" applyNumberFormat="1" applyFont="1" applyBorder="1" applyAlignment="1">
      <alignment horizontal="center" vertical="center"/>
    </xf>
    <xf numFmtId="169" fontId="3" fillId="0" borderId="13" xfId="676" applyNumberFormat="1" applyFont="1" applyBorder="1" applyAlignment="1">
      <alignment horizontal="center" vertical="center"/>
    </xf>
    <xf numFmtId="169" fontId="8" fillId="0" borderId="13" xfId="676" applyNumberFormat="1" applyBorder="1" applyAlignment="1">
      <alignment horizontal="center" vertical="center"/>
    </xf>
    <xf numFmtId="0" fontId="3" fillId="0" borderId="13" xfId="676" applyFont="1" applyBorder="1" applyAlignment="1">
      <alignment horizontal="left" vertical="center"/>
    </xf>
    <xf numFmtId="0" fontId="8" fillId="0" borderId="0" xfId="676" applyAlignment="1">
      <alignment horizontal="center" vertical="center"/>
    </xf>
    <xf numFmtId="3" fontId="3" fillId="0" borderId="13" xfId="676" applyNumberFormat="1" applyFont="1" applyBorder="1" applyAlignment="1">
      <alignment horizontal="center" vertical="center"/>
    </xf>
    <xf numFmtId="3" fontId="8" fillId="0" borderId="13" xfId="676" applyNumberFormat="1" applyBorder="1" applyAlignment="1">
      <alignment horizontal="center" vertical="center"/>
    </xf>
    <xf numFmtId="0" fontId="8" fillId="0" borderId="13" xfId="676" applyBorder="1" applyAlignment="1">
      <alignment horizontal="left" vertical="center"/>
    </xf>
    <xf numFmtId="3" fontId="2" fillId="0" borderId="13" xfId="676" applyNumberFormat="1" applyFont="1" applyBorder="1" applyAlignment="1">
      <alignment horizontal="center" vertical="center"/>
    </xf>
    <xf numFmtId="167" fontId="8" fillId="0" borderId="13" xfId="106" applyFont="1" applyBorder="1" applyAlignment="1">
      <alignment horizontal="right" vertical="center"/>
    </xf>
    <xf numFmtId="0" fontId="8" fillId="0" borderId="14" xfId="676" applyBorder="1" applyAlignment="1">
      <alignment horizontal="center" vertical="center"/>
    </xf>
    <xf numFmtId="0" fontId="3" fillId="0" borderId="14" xfId="663" applyFont="1" applyBorder="1" applyAlignment="1">
      <alignment horizontal="center" vertical="center"/>
    </xf>
    <xf numFmtId="0" fontId="3" fillId="0" borderId="13" xfId="663" applyFont="1" applyBorder="1" applyAlignment="1">
      <alignment vertical="center"/>
    </xf>
    <xf numFmtId="0" fontId="8" fillId="0" borderId="13" xfId="663" applyBorder="1" applyAlignment="1">
      <alignment horizontal="center" vertical="center"/>
    </xf>
    <xf numFmtId="3" fontId="8" fillId="0" borderId="0" xfId="663" applyNumberFormat="1" applyAlignment="1">
      <alignment horizontal="center" vertical="center"/>
    </xf>
    <xf numFmtId="0" fontId="8" fillId="0" borderId="14" xfId="663" applyBorder="1" applyAlignment="1">
      <alignment horizontal="center" vertical="center"/>
    </xf>
    <xf numFmtId="0" fontId="8" fillId="0" borderId="13" xfId="663" applyBorder="1" applyAlignment="1">
      <alignment vertical="center"/>
    </xf>
    <xf numFmtId="0" fontId="8" fillId="0" borderId="27" xfId="663" applyBorder="1" applyAlignment="1">
      <alignment horizontal="center" vertical="center"/>
    </xf>
    <xf numFmtId="0" fontId="3" fillId="0" borderId="13" xfId="663" applyFont="1" applyBorder="1" applyAlignment="1">
      <alignment vertical="center" wrapText="1"/>
    </xf>
    <xf numFmtId="0" fontId="8" fillId="0" borderId="13" xfId="676" applyBorder="1" applyAlignment="1">
      <alignment horizontal="center" vertical="center"/>
    </xf>
    <xf numFmtId="3" fontId="8" fillId="0" borderId="27" xfId="676" applyNumberFormat="1" applyBorder="1" applyAlignment="1">
      <alignment horizontal="center" vertical="center"/>
    </xf>
    <xf numFmtId="0" fontId="8" fillId="57" borderId="14" xfId="676" applyFill="1" applyBorder="1" applyAlignment="1">
      <alignment horizontal="center" vertical="center"/>
    </xf>
    <xf numFmtId="0" fontId="3" fillId="0" borderId="13" xfId="665" applyFont="1" applyBorder="1" applyAlignment="1">
      <alignment horizontal="center" vertical="center"/>
    </xf>
    <xf numFmtId="0" fontId="3" fillId="0" borderId="13" xfId="665" applyFont="1" applyBorder="1" applyAlignment="1">
      <alignment vertical="center" wrapText="1"/>
    </xf>
    <xf numFmtId="0" fontId="73" fillId="0" borderId="0" xfId="665" applyFont="1" applyAlignment="1">
      <alignment horizontal="center" vertical="center"/>
    </xf>
    <xf numFmtId="0" fontId="2" fillId="0" borderId="13" xfId="665" applyBorder="1" applyAlignment="1">
      <alignment vertical="center" wrapText="1"/>
    </xf>
    <xf numFmtId="0" fontId="5" fillId="0" borderId="13" xfId="679" applyFont="1" applyBorder="1" applyAlignment="1">
      <alignment horizontal="left" vertical="center"/>
    </xf>
    <xf numFmtId="0" fontId="5" fillId="0" borderId="0" xfId="679" applyFont="1" applyAlignment="1">
      <alignment horizontal="center" vertical="center"/>
    </xf>
    <xf numFmtId="0" fontId="5" fillId="0" borderId="13" xfId="679" applyFont="1" applyBorder="1" applyAlignment="1">
      <alignment horizontal="center" vertical="center"/>
    </xf>
    <xf numFmtId="167" fontId="2" fillId="0" borderId="13" xfId="106" applyFont="1" applyBorder="1" applyAlignment="1">
      <alignment horizontal="right" vertical="center"/>
    </xf>
    <xf numFmtId="0" fontId="2" fillId="0" borderId="14" xfId="665" applyBorder="1" applyAlignment="1">
      <alignment horizontal="center" vertical="center"/>
    </xf>
    <xf numFmtId="3" fontId="8" fillId="0" borderId="0" xfId="676" applyNumberFormat="1" applyAlignment="1">
      <alignment horizontal="center" vertical="center"/>
    </xf>
    <xf numFmtId="0" fontId="3" fillId="0" borderId="13" xfId="679" applyFont="1" applyBorder="1" applyAlignment="1">
      <alignment horizontal="center" vertical="center"/>
    </xf>
    <xf numFmtId="0" fontId="3" fillId="0" borderId="13" xfId="679" applyFont="1" applyBorder="1" applyAlignment="1">
      <alignment horizontal="left" vertical="center"/>
    </xf>
    <xf numFmtId="0" fontId="2" fillId="0" borderId="13" xfId="679" applyBorder="1" applyAlignment="1">
      <alignment horizontal="center" vertical="center"/>
    </xf>
    <xf numFmtId="0" fontId="73" fillId="0" borderId="13" xfId="679" applyFont="1" applyBorder="1" applyAlignment="1">
      <alignment horizontal="center" vertical="center"/>
    </xf>
    <xf numFmtId="167" fontId="2" fillId="0" borderId="13" xfId="106" applyBorder="1" applyAlignment="1">
      <alignment horizontal="right" vertical="center"/>
    </xf>
    <xf numFmtId="0" fontId="3" fillId="0" borderId="14" xfId="679" applyFont="1" applyBorder="1" applyAlignment="1">
      <alignment horizontal="center" vertical="center"/>
    </xf>
    <xf numFmtId="0" fontId="2" fillId="0" borderId="0" xfId="679" applyAlignment="1">
      <alignment horizontal="center" vertical="center"/>
    </xf>
    <xf numFmtId="0" fontId="8" fillId="0" borderId="16" xfId="663" applyBorder="1" applyAlignment="1">
      <alignment vertical="center" wrapText="1"/>
    </xf>
    <xf numFmtId="169" fontId="8" fillId="0" borderId="13" xfId="663" applyNumberFormat="1" applyBorder="1" applyAlignment="1">
      <alignment horizontal="center" vertical="center"/>
    </xf>
    <xf numFmtId="3" fontId="8" fillId="0" borderId="13" xfId="662" applyNumberFormat="1" applyBorder="1" applyAlignment="1">
      <alignment horizontal="center" vertical="center"/>
    </xf>
    <xf numFmtId="167" fontId="8" fillId="0" borderId="13" xfId="106" applyFont="1" applyFill="1" applyBorder="1" applyAlignment="1">
      <alignment vertical="center" wrapText="1"/>
    </xf>
    <xf numFmtId="0" fontId="5" fillId="0" borderId="13" xfId="676" applyFont="1" applyBorder="1" applyAlignment="1">
      <alignment horizontal="left" vertical="center"/>
    </xf>
    <xf numFmtId="0" fontId="2" fillId="0" borderId="0" xfId="676" applyFont="1" applyAlignment="1">
      <alignment horizontal="center" vertical="center"/>
    </xf>
    <xf numFmtId="168" fontId="2" fillId="0" borderId="13" xfId="676" applyNumberFormat="1" applyFont="1" applyBorder="1" applyAlignment="1">
      <alignment horizontal="center" vertical="center"/>
    </xf>
    <xf numFmtId="167" fontId="8" fillId="0" borderId="27" xfId="106" applyFont="1" applyBorder="1" applyAlignment="1">
      <alignment vertical="center"/>
    </xf>
    <xf numFmtId="167" fontId="3" fillId="0" borderId="13" xfId="106" applyFont="1" applyBorder="1" applyAlignment="1">
      <alignment horizontal="center" vertical="center"/>
    </xf>
    <xf numFmtId="0" fontId="3" fillId="0" borderId="16" xfId="676" applyFont="1" applyBorder="1" applyAlignment="1">
      <alignment horizontal="center" vertical="center"/>
    </xf>
    <xf numFmtId="0" fontId="8" fillId="0" borderId="16" xfId="676" applyBorder="1" applyAlignment="1">
      <alignment vertical="center"/>
    </xf>
    <xf numFmtId="3" fontId="8" fillId="0" borderId="16" xfId="676" applyNumberFormat="1" applyBorder="1" applyAlignment="1">
      <alignment vertical="center"/>
    </xf>
    <xf numFmtId="169" fontId="8" fillId="0" borderId="16" xfId="676" applyNumberFormat="1" applyBorder="1" applyAlignment="1">
      <alignment vertical="center"/>
    </xf>
    <xf numFmtId="3" fontId="9" fillId="0" borderId="13" xfId="0" applyNumberFormat="1" applyFont="1" applyBorder="1" applyAlignment="1">
      <alignment horizontal="center" vertical="center"/>
    </xf>
    <xf numFmtId="169" fontId="9" fillId="0" borderId="15" xfId="0" applyNumberFormat="1" applyFont="1" applyBorder="1" applyAlignment="1">
      <alignment horizontal="center" vertical="center"/>
    </xf>
    <xf numFmtId="0" fontId="47" fillId="0" borderId="0" xfId="0" applyFont="1" applyAlignment="1">
      <alignment vertical="center" wrapText="1"/>
    </xf>
    <xf numFmtId="169" fontId="0" fillId="0" borderId="13" xfId="0" applyNumberFormat="1" applyBorder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67" fontId="2" fillId="0" borderId="27" xfId="106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0" fontId="77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9" fontId="3" fillId="0" borderId="0" xfId="0" applyNumberFormat="1" applyFont="1" applyAlignment="1">
      <alignment vertical="center" wrapText="1"/>
    </xf>
    <xf numFmtId="169" fontId="2" fillId="0" borderId="13" xfId="0" applyNumberFormat="1" applyFont="1" applyBorder="1" applyAlignment="1">
      <alignment vertical="center"/>
    </xf>
    <xf numFmtId="169" fontId="2" fillId="0" borderId="0" xfId="0" applyNumberFormat="1" applyFont="1" applyAlignment="1">
      <alignment horizontal="center" vertical="center"/>
    </xf>
    <xf numFmtId="169" fontId="2" fillId="0" borderId="13" xfId="0" applyNumberFormat="1" applyFont="1" applyBorder="1" applyAlignment="1">
      <alignment horizontal="center" vertical="center" wrapText="1"/>
    </xf>
    <xf numFmtId="167" fontId="2" fillId="0" borderId="13" xfId="106" applyFont="1" applyBorder="1" applyAlignment="1">
      <alignment horizontal="right" vertical="center" wrapText="1"/>
    </xf>
    <xf numFmtId="0" fontId="10" fillId="0" borderId="13" xfId="0" applyFont="1" applyBorder="1" applyAlignment="1">
      <alignment vertical="center" wrapText="1"/>
    </xf>
    <xf numFmtId="167" fontId="8" fillId="0" borderId="13" xfId="106" applyFont="1" applyBorder="1" applyAlignment="1">
      <alignment vertical="center"/>
    </xf>
    <xf numFmtId="49" fontId="3" fillId="0" borderId="13" xfId="0" applyNumberFormat="1" applyFont="1" applyBorder="1" applyAlignment="1">
      <alignment horizontal="left" vertical="center" wrapText="1"/>
    </xf>
    <xf numFmtId="0" fontId="47" fillId="0" borderId="13" xfId="0" applyFont="1" applyBorder="1" applyAlignment="1">
      <alignment horizontal="left" vertical="center" wrapText="1"/>
    </xf>
    <xf numFmtId="169" fontId="8" fillId="0" borderId="13" xfId="0" applyNumberFormat="1" applyFont="1" applyBorder="1" applyAlignment="1">
      <alignment vertical="center" wrapText="1"/>
    </xf>
    <xf numFmtId="169" fontId="8" fillId="0" borderId="13" xfId="0" applyNumberFormat="1" applyFont="1" applyBorder="1" applyAlignment="1">
      <alignment horizontal="right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  <protection locked="0"/>
    </xf>
    <xf numFmtId="3" fontId="8" fillId="0" borderId="13" xfId="0" applyNumberFormat="1" applyFont="1" applyBorder="1" applyAlignment="1" applyProtection="1">
      <alignment horizontal="right" vertical="center" wrapText="1"/>
      <protection locked="0"/>
    </xf>
    <xf numFmtId="169" fontId="8" fillId="0" borderId="13" xfId="0" applyNumberFormat="1" applyFont="1" applyBorder="1" applyAlignment="1" applyProtection="1">
      <alignment vertical="center" wrapText="1"/>
      <protection locked="0"/>
    </xf>
    <xf numFmtId="169" fontId="8" fillId="0" borderId="13" xfId="216" applyNumberFormat="1" applyFont="1" applyBorder="1" applyAlignment="1" applyProtection="1">
      <alignment horizontal="righ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3" fontId="8" fillId="0" borderId="13" xfId="216" applyNumberFormat="1" applyFont="1" applyBorder="1" applyAlignment="1" applyProtection="1">
      <alignment horizontal="right" vertical="center" wrapText="1"/>
      <protection locked="0"/>
    </xf>
    <xf numFmtId="3" fontId="8" fillId="0" borderId="13" xfId="216" applyNumberFormat="1" applyFont="1" applyBorder="1" applyAlignment="1" applyProtection="1">
      <alignment horizontal="center" vertical="center" wrapText="1"/>
      <protection locked="0"/>
    </xf>
    <xf numFmtId="167" fontId="8" fillId="0" borderId="13" xfId="106" applyFont="1" applyBorder="1" applyAlignment="1" applyProtection="1">
      <alignment horizontal="center" vertical="center" wrapText="1"/>
      <protection locked="0"/>
    </xf>
    <xf numFmtId="3" fontId="8" fillId="0" borderId="13" xfId="0" applyNumberFormat="1" applyFont="1" applyBorder="1" applyAlignment="1">
      <alignment horizontal="right" vertical="center"/>
    </xf>
    <xf numFmtId="167" fontId="2" fillId="0" borderId="13" xfId="233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186" fontId="2" fillId="0" borderId="13" xfId="233" applyNumberFormat="1" applyFont="1" applyFill="1" applyBorder="1" applyAlignment="1" applyProtection="1">
      <alignment horizontal="center" vertical="center" wrapText="1"/>
      <protection locked="0"/>
    </xf>
    <xf numFmtId="169" fontId="2" fillId="0" borderId="13" xfId="0" applyNumberFormat="1" applyFont="1" applyBorder="1" applyAlignment="1" applyProtection="1">
      <alignment horizontal="center" vertical="center" wrapText="1"/>
      <protection locked="0"/>
    </xf>
    <xf numFmtId="3" fontId="2" fillId="0" borderId="13" xfId="435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8" fillId="0" borderId="13" xfId="216" applyNumberFormat="1" applyFont="1" applyBorder="1" applyAlignment="1" applyProtection="1">
      <alignment horizontal="center" vertical="center" wrapText="1"/>
      <protection locked="0"/>
    </xf>
    <xf numFmtId="0" fontId="3" fillId="0" borderId="13" xfId="662" applyFont="1" applyBorder="1" applyAlignment="1">
      <alignment vertical="center"/>
    </xf>
    <xf numFmtId="0" fontId="8" fillId="0" borderId="13" xfId="662" applyBorder="1" applyAlignment="1">
      <alignment vertical="center" wrapText="1"/>
    </xf>
    <xf numFmtId="1" fontId="2" fillId="0" borderId="13" xfId="665" applyNumberForma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47" fillId="0" borderId="13" xfId="0" applyFont="1" applyBorder="1" applyAlignment="1">
      <alignment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2" fontId="7" fillId="0" borderId="13" xfId="662" applyNumberFormat="1" applyFont="1" applyBorder="1" applyAlignment="1">
      <alignment horizontal="center" vertical="center"/>
    </xf>
    <xf numFmtId="3" fontId="5" fillId="0" borderId="13" xfId="662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vertical="center" wrapText="1"/>
    </xf>
    <xf numFmtId="49" fontId="2" fillId="0" borderId="13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vertical="center"/>
    </xf>
    <xf numFmtId="167" fontId="2" fillId="0" borderId="13" xfId="106" applyFont="1" applyBorder="1" applyAlignment="1">
      <alignment vertical="center"/>
    </xf>
    <xf numFmtId="167" fontId="2" fillId="0" borderId="55" xfId="106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5" fillId="0" borderId="14" xfId="679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2" fontId="7" fillId="0" borderId="13" xfId="665" applyNumberFormat="1" applyFont="1" applyBorder="1" applyAlignment="1">
      <alignment horizontal="center" vertical="center"/>
    </xf>
    <xf numFmtId="0" fontId="5" fillId="0" borderId="14" xfId="665" applyFont="1" applyBorder="1" applyAlignment="1">
      <alignment horizontal="left" vertical="center" wrapText="1"/>
    </xf>
    <xf numFmtId="0" fontId="5" fillId="0" borderId="13" xfId="665" applyFont="1" applyBorder="1" applyAlignment="1">
      <alignment horizontal="center" vertical="center"/>
    </xf>
    <xf numFmtId="0" fontId="71" fillId="0" borderId="14" xfId="662" applyFont="1" applyBorder="1" applyAlignment="1">
      <alignment horizontal="left" vertical="center" wrapText="1"/>
    </xf>
    <xf numFmtId="0" fontId="71" fillId="0" borderId="14" xfId="662" applyFont="1" applyBorder="1" applyAlignment="1">
      <alignment horizontal="center" vertical="center"/>
    </xf>
    <xf numFmtId="3" fontId="71" fillId="0" borderId="13" xfId="662" applyNumberFormat="1" applyFont="1" applyBorder="1" applyAlignment="1">
      <alignment horizontal="center" vertical="center"/>
    </xf>
    <xf numFmtId="169" fontId="71" fillId="0" borderId="13" xfId="662" applyNumberFormat="1" applyFont="1" applyBorder="1" applyAlignment="1">
      <alignment horizontal="center" vertical="center"/>
    </xf>
    <xf numFmtId="0" fontId="8" fillId="0" borderId="26" xfId="662" applyBorder="1" applyAlignment="1">
      <alignment vertical="center"/>
    </xf>
    <xf numFmtId="3" fontId="8" fillId="0" borderId="16" xfId="662" applyNumberFormat="1" applyBorder="1" applyAlignment="1">
      <alignment vertical="center"/>
    </xf>
    <xf numFmtId="169" fontId="8" fillId="0" borderId="16" xfId="662" applyNumberFormat="1" applyBorder="1" applyAlignment="1">
      <alignment vertical="center"/>
    </xf>
    <xf numFmtId="2" fontId="7" fillId="0" borderId="15" xfId="662" applyNumberFormat="1" applyFont="1" applyBorder="1" applyAlignment="1">
      <alignment horizontal="center" vertical="center"/>
    </xf>
    <xf numFmtId="0" fontId="7" fillId="0" borderId="25" xfId="662" applyFont="1" applyBorder="1" applyAlignment="1">
      <alignment horizontal="left" vertical="center"/>
    </xf>
    <xf numFmtId="3" fontId="5" fillId="0" borderId="15" xfId="662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left" vertical="center"/>
    </xf>
    <xf numFmtId="0" fontId="5" fillId="0" borderId="14" xfId="662" applyFont="1" applyBorder="1" applyAlignment="1">
      <alignment horizontal="left" vertical="center" wrapText="1"/>
    </xf>
    <xf numFmtId="0" fontId="71" fillId="0" borderId="13" xfId="662" applyFont="1" applyBorder="1" applyAlignment="1">
      <alignment horizontal="center" vertical="center"/>
    </xf>
    <xf numFmtId="0" fontId="8" fillId="0" borderId="16" xfId="662" applyBorder="1" applyAlignment="1">
      <alignment vertical="center"/>
    </xf>
    <xf numFmtId="49" fontId="5" fillId="0" borderId="28" xfId="0" applyNumberFormat="1" applyFont="1" applyBorder="1" applyAlignment="1">
      <alignment horizontal="left" vertical="center" wrapText="1"/>
    </xf>
    <xf numFmtId="0" fontId="5" fillId="0" borderId="55" xfId="0" applyFont="1" applyBorder="1" applyAlignment="1">
      <alignment horizontal="right" vertical="center" wrapText="1"/>
    </xf>
    <xf numFmtId="49" fontId="7" fillId="0" borderId="28" xfId="0" applyNumberFormat="1" applyFont="1" applyBorder="1" applyAlignment="1">
      <alignment horizontal="left" vertical="center" wrapText="1"/>
    </xf>
    <xf numFmtId="0" fontId="79" fillId="0" borderId="13" xfId="0" applyFont="1" applyBorder="1" applyAlignment="1">
      <alignment horizontal="center" vertical="center" wrapText="1"/>
    </xf>
    <xf numFmtId="169" fontId="5" fillId="0" borderId="55" xfId="0" applyNumberFormat="1" applyFont="1" applyBorder="1" applyAlignment="1">
      <alignment horizontal="center" vertical="center" wrapText="1"/>
    </xf>
    <xf numFmtId="169" fontId="5" fillId="0" borderId="55" xfId="435" applyNumberFormat="1" applyFont="1" applyBorder="1" applyAlignment="1">
      <alignment horizontal="center" vertical="center" wrapText="1"/>
    </xf>
    <xf numFmtId="0" fontId="78" fillId="0" borderId="13" xfId="0" applyFont="1" applyBorder="1" applyAlignment="1">
      <alignment horizontal="left" vertical="center" wrapText="1"/>
    </xf>
    <xf numFmtId="49" fontId="0" fillId="0" borderId="28" xfId="0" applyNumberFormat="1" applyBorder="1" applyAlignment="1">
      <alignment horizontal="left" vertical="center"/>
    </xf>
    <xf numFmtId="169" fontId="5" fillId="0" borderId="13" xfId="0" applyNumberFormat="1" applyFont="1" applyBorder="1" applyAlignment="1">
      <alignment vertical="center" wrapText="1"/>
    </xf>
    <xf numFmtId="169" fontId="5" fillId="0" borderId="55" xfId="0" applyNumberFormat="1" applyFont="1" applyBorder="1" applyAlignment="1">
      <alignment horizontal="right" vertical="center" wrapText="1"/>
    </xf>
    <xf numFmtId="169" fontId="5" fillId="0" borderId="55" xfId="435" applyNumberFormat="1" applyFont="1" applyBorder="1" applyAlignment="1">
      <alignment horizontal="right" vertical="center" wrapText="1"/>
    </xf>
    <xf numFmtId="0" fontId="3" fillId="0" borderId="13" xfId="679" applyFont="1" applyBorder="1" applyAlignment="1" applyProtection="1">
      <alignment horizontal="left" vertical="center"/>
      <protection locked="0"/>
    </xf>
    <xf numFmtId="0" fontId="47" fillId="0" borderId="14" xfId="679" applyFont="1" applyBorder="1" applyAlignment="1" applyProtection="1">
      <alignment vertical="center"/>
      <protection locked="0"/>
    </xf>
    <xf numFmtId="0" fontId="2" fillId="0" borderId="13" xfId="679" applyBorder="1" applyAlignment="1" applyProtection="1">
      <alignment vertical="center"/>
      <protection locked="0"/>
    </xf>
    <xf numFmtId="0" fontId="2" fillId="0" borderId="27" xfId="679" applyBorder="1" applyAlignment="1">
      <alignment vertical="center"/>
    </xf>
    <xf numFmtId="0" fontId="2" fillId="0" borderId="13" xfId="679" applyBorder="1" applyAlignment="1" applyProtection="1">
      <alignment horizontal="center" vertical="center"/>
      <protection locked="0"/>
    </xf>
    <xf numFmtId="2" fontId="2" fillId="0" borderId="13" xfId="679" applyNumberFormat="1" applyBorder="1" applyAlignment="1" applyProtection="1">
      <alignment horizontal="right" vertical="center"/>
      <protection locked="0"/>
    </xf>
    <xf numFmtId="0" fontId="2" fillId="0" borderId="13" xfId="679" applyBorder="1" applyAlignment="1">
      <alignment vertical="center"/>
    </xf>
    <xf numFmtId="3" fontId="2" fillId="0" borderId="13" xfId="371" applyBorder="1" applyAlignment="1" applyProtection="1">
      <alignment horizontal="right" vertical="center"/>
      <protection locked="0"/>
    </xf>
    <xf numFmtId="0" fontId="2" fillId="0" borderId="13" xfId="679" applyBorder="1" applyAlignment="1">
      <alignment vertical="center" wrapText="1"/>
    </xf>
    <xf numFmtId="0" fontId="2" fillId="0" borderId="27" xfId="679" applyBorder="1" applyAlignment="1">
      <alignment vertical="center" wrapText="1"/>
    </xf>
    <xf numFmtId="0" fontId="2" fillId="0" borderId="14" xfId="679" applyBorder="1" applyAlignment="1">
      <alignment vertical="center" wrapText="1"/>
    </xf>
    <xf numFmtId="3" fontId="81" fillId="0" borderId="13" xfId="371" applyFont="1" applyBorder="1" applyAlignment="1" applyProtection="1">
      <alignment horizontal="right" vertical="center"/>
      <protection locked="0"/>
    </xf>
    <xf numFmtId="3" fontId="2" fillId="0" borderId="27" xfId="0" applyNumberFormat="1" applyFont="1" applyBorder="1" applyAlignment="1">
      <alignment horizontal="center" vertical="center"/>
    </xf>
    <xf numFmtId="179" fontId="2" fillId="0" borderId="13" xfId="741" applyNumberFormat="1" applyBorder="1" applyAlignment="1">
      <alignment horizontal="center" vertical="center"/>
    </xf>
    <xf numFmtId="179" fontId="2" fillId="0" borderId="13" xfId="106" applyNumberFormat="1" applyFont="1" applyBorder="1" applyAlignment="1">
      <alignment horizontal="center" vertical="center"/>
    </xf>
    <xf numFmtId="179" fontId="2" fillId="0" borderId="13" xfId="371" applyNumberFormat="1" applyBorder="1" applyAlignment="1" applyProtection="1">
      <alignment horizontal="right" vertical="center"/>
      <protection locked="0"/>
    </xf>
    <xf numFmtId="0" fontId="3" fillId="0" borderId="14" xfId="679" applyFont="1" applyBorder="1" applyAlignment="1" applyProtection="1">
      <alignment vertical="center" wrapText="1"/>
      <protection locked="0"/>
    </xf>
    <xf numFmtId="0" fontId="3" fillId="0" borderId="14" xfId="679" applyFont="1" applyBorder="1" applyAlignment="1" applyProtection="1">
      <alignment vertical="center"/>
      <protection locked="0"/>
    </xf>
    <xf numFmtId="0" fontId="3" fillId="0" borderId="13" xfId="679" applyFont="1" applyBorder="1" applyAlignment="1" applyProtection="1">
      <alignment horizontal="center" vertical="center"/>
      <protection locked="0"/>
    </xf>
    <xf numFmtId="179" fontId="2" fillId="0" borderId="13" xfId="679" applyNumberFormat="1" applyBorder="1" applyAlignment="1" applyProtection="1">
      <alignment horizontal="center" vertical="center"/>
      <protection locked="0"/>
    </xf>
    <xf numFmtId="0" fontId="2" fillId="0" borderId="27" xfId="679" applyBorder="1" applyAlignment="1">
      <alignment horizontal="center" vertical="center" wrapText="1"/>
    </xf>
    <xf numFmtId="179" fontId="2" fillId="0" borderId="13" xfId="0" applyNumberFormat="1" applyFont="1" applyBorder="1" applyAlignment="1">
      <alignment horizontal="center" vertical="center"/>
    </xf>
    <xf numFmtId="0" fontId="2" fillId="0" borderId="27" xfId="679" applyBorder="1" applyAlignment="1" applyProtection="1">
      <alignment horizontal="center" vertical="center"/>
      <protection locked="0"/>
    </xf>
    <xf numFmtId="0" fontId="3" fillId="0" borderId="13" xfId="679" applyFont="1" applyBorder="1" applyAlignment="1" applyProtection="1">
      <alignment vertical="center"/>
      <protection locked="0"/>
    </xf>
    <xf numFmtId="49" fontId="7" fillId="0" borderId="1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0" fontId="5" fillId="0" borderId="13" xfId="0" applyFont="1" applyBorder="1" applyAlignment="1">
      <alignment horizontal="right" vertical="center" wrapText="1"/>
    </xf>
    <xf numFmtId="0" fontId="2" fillId="0" borderId="0" xfId="679" applyAlignment="1" applyProtection="1">
      <alignment horizontal="center" vertical="center"/>
      <protection locked="0"/>
    </xf>
    <xf numFmtId="179" fontId="2" fillId="0" borderId="0" xfId="742" applyNumberFormat="1" applyAlignment="1">
      <alignment vertical="center"/>
    </xf>
    <xf numFmtId="0" fontId="3" fillId="0" borderId="0" xfId="679" applyFont="1" applyAlignment="1" applyProtection="1">
      <alignment vertical="center"/>
      <protection locked="0"/>
    </xf>
    <xf numFmtId="0" fontId="2" fillId="0" borderId="0" xfId="679" applyAlignment="1" applyProtection="1">
      <alignment horizontal="left" vertical="center"/>
      <protection locked="0"/>
    </xf>
    <xf numFmtId="169" fontId="5" fillId="0" borderId="13" xfId="0" applyNumberFormat="1" applyFont="1" applyBorder="1" applyAlignment="1">
      <alignment horizontal="right" vertical="center" wrapText="1"/>
    </xf>
    <xf numFmtId="49" fontId="7" fillId="0" borderId="18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horizontal="center" vertical="center"/>
    </xf>
    <xf numFmtId="169" fontId="7" fillId="0" borderId="33" xfId="0" applyNumberFormat="1" applyFont="1" applyBorder="1" applyAlignment="1">
      <alignment vertical="center"/>
    </xf>
    <xf numFmtId="167" fontId="7" fillId="0" borderId="17" xfId="106" applyFont="1" applyBorder="1" applyAlignment="1">
      <alignment vertical="center"/>
    </xf>
    <xf numFmtId="0" fontId="3" fillId="0" borderId="14" xfId="679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2" fontId="7" fillId="0" borderId="28" xfId="0" applyNumberFormat="1" applyFont="1" applyBorder="1" applyAlignment="1">
      <alignment horizontal="center" vertical="center"/>
    </xf>
    <xf numFmtId="4" fontId="5" fillId="0" borderId="55" xfId="0" applyNumberFormat="1" applyFont="1" applyBorder="1" applyAlignment="1">
      <alignment horizontal="center" vertical="center"/>
    </xf>
    <xf numFmtId="0" fontId="7" fillId="0" borderId="28" xfId="0" quotePrefix="1" applyFont="1" applyBorder="1" applyAlignment="1">
      <alignment horizontal="center" vertical="center"/>
    </xf>
    <xf numFmtId="0" fontId="75" fillId="0" borderId="28" xfId="0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49" fontId="0" fillId="0" borderId="31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0" xfId="0" applyBorder="1" applyAlignment="1">
      <alignment horizontal="right" vertical="center"/>
    </xf>
    <xf numFmtId="49" fontId="5" fillId="0" borderId="31" xfId="0" applyNumberFormat="1" applyFont="1" applyBorder="1" applyAlignment="1">
      <alignment horizontal="left" vertical="center" wrapText="1"/>
    </xf>
    <xf numFmtId="169" fontId="5" fillId="0" borderId="30" xfId="0" applyNumberFormat="1" applyFont="1" applyBorder="1" applyAlignment="1">
      <alignment horizontal="right" vertical="center" wrapText="1"/>
    </xf>
    <xf numFmtId="171" fontId="5" fillId="0" borderId="13" xfId="0" applyNumberFormat="1" applyFont="1" applyBorder="1" applyAlignment="1">
      <alignment horizontal="center" vertical="center" wrapText="1"/>
    </xf>
    <xf numFmtId="169" fontId="5" fillId="0" borderId="55" xfId="479" applyNumberFormat="1" applyFont="1" applyBorder="1" applyAlignment="1">
      <alignment horizontal="right" vertical="center" wrapText="1"/>
    </xf>
    <xf numFmtId="0" fontId="8" fillId="0" borderId="13" xfId="662" applyBorder="1" applyAlignment="1">
      <alignment horizontal="center" vertical="center" wrapText="1"/>
    </xf>
    <xf numFmtId="0" fontId="8" fillId="0" borderId="0" xfId="662" applyAlignment="1">
      <alignment horizontal="center" vertical="center" wrapText="1"/>
    </xf>
    <xf numFmtId="3" fontId="8" fillId="0" borderId="0" xfId="662" applyNumberFormat="1" applyAlignment="1">
      <alignment horizontal="center" vertical="center" wrapText="1"/>
    </xf>
    <xf numFmtId="169" fontId="8" fillId="0" borderId="13" xfId="662" applyNumberFormat="1" applyBorder="1" applyAlignment="1">
      <alignment horizontal="center" vertical="center" wrapText="1"/>
    </xf>
    <xf numFmtId="0" fontId="47" fillId="0" borderId="13" xfId="662" applyFont="1" applyBorder="1" applyAlignment="1">
      <alignment horizontal="center" vertical="center" wrapText="1"/>
    </xf>
    <xf numFmtId="0" fontId="47" fillId="0" borderId="0" xfId="662" applyFont="1" applyAlignment="1">
      <alignment vertical="center" wrapText="1"/>
    </xf>
    <xf numFmtId="0" fontId="3" fillId="0" borderId="13" xfId="662" quotePrefix="1" applyFont="1" applyBorder="1" applyAlignment="1">
      <alignment horizontal="center" vertical="center" wrapText="1"/>
    </xf>
    <xf numFmtId="0" fontId="3" fillId="0" borderId="0" xfId="662" applyFont="1" applyAlignment="1">
      <alignment vertical="center" wrapText="1"/>
    </xf>
    <xf numFmtId="0" fontId="3" fillId="0" borderId="13" xfId="662" applyFont="1" applyBorder="1" applyAlignment="1">
      <alignment horizontal="center" vertical="center" wrapText="1"/>
    </xf>
    <xf numFmtId="3" fontId="8" fillId="0" borderId="13" xfId="662" applyNumberFormat="1" applyBorder="1" applyAlignment="1">
      <alignment horizontal="center" vertical="center" wrapText="1"/>
    </xf>
    <xf numFmtId="0" fontId="3" fillId="0" borderId="27" xfId="662" applyFont="1" applyBorder="1" applyAlignment="1">
      <alignment horizontal="left" vertical="center" wrapText="1"/>
    </xf>
    <xf numFmtId="0" fontId="8" fillId="0" borderId="27" xfId="662" applyBorder="1" applyAlignment="1">
      <alignment horizontal="left" vertical="center" wrapText="1"/>
    </xf>
    <xf numFmtId="0" fontId="8" fillId="0" borderId="0" xfId="662" applyAlignment="1">
      <alignment vertical="center" wrapText="1"/>
    </xf>
    <xf numFmtId="0" fontId="8" fillId="0" borderId="27" xfId="662" applyBorder="1" applyAlignment="1">
      <alignment vertical="center" wrapText="1"/>
    </xf>
    <xf numFmtId="0" fontId="8" fillId="0" borderId="0" xfId="662" applyAlignment="1">
      <alignment horizontal="left" vertical="center" wrapText="1"/>
    </xf>
    <xf numFmtId="0" fontId="3" fillId="0" borderId="13" xfId="662" applyFont="1" applyBorder="1" applyAlignment="1">
      <alignment vertical="center" wrapText="1"/>
    </xf>
    <xf numFmtId="0" fontId="2" fillId="0" borderId="13" xfId="662" applyFont="1" applyBorder="1" applyAlignment="1">
      <alignment horizontal="left" vertical="center" wrapText="1"/>
    </xf>
    <xf numFmtId="3" fontId="8" fillId="0" borderId="27" xfId="662" applyNumberFormat="1" applyBorder="1" applyAlignment="1">
      <alignment horizontal="center" vertical="center" wrapText="1"/>
    </xf>
    <xf numFmtId="2" fontId="3" fillId="0" borderId="13" xfId="662" applyNumberFormat="1" applyFont="1" applyBorder="1" applyAlignment="1">
      <alignment horizontal="center" vertical="center" wrapText="1"/>
    </xf>
    <xf numFmtId="0" fontId="8" fillId="0" borderId="13" xfId="662" applyBorder="1" applyAlignment="1">
      <alignment horizontal="left" vertical="center" wrapText="1"/>
    </xf>
    <xf numFmtId="3" fontId="8" fillId="0" borderId="0" xfId="662" applyNumberFormat="1" applyAlignment="1">
      <alignment vertical="center" wrapText="1"/>
    </xf>
    <xf numFmtId="169" fontId="8" fillId="0" borderId="0" xfId="662" applyNumberFormat="1" applyAlignment="1">
      <alignment vertical="center" wrapText="1"/>
    </xf>
    <xf numFmtId="0" fontId="2" fillId="0" borderId="14" xfId="706" applyBorder="1" applyAlignment="1">
      <alignment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169" fontId="8" fillId="0" borderId="15" xfId="0" applyNumberFormat="1" applyFont="1" applyBorder="1" applyAlignment="1">
      <alignment horizontal="center" vertical="center"/>
    </xf>
    <xf numFmtId="169" fontId="8" fillId="0" borderId="43" xfId="0" applyNumberFormat="1" applyFont="1" applyBorder="1" applyAlignment="1">
      <alignment horizontal="center" vertical="center"/>
    </xf>
    <xf numFmtId="0" fontId="5" fillId="0" borderId="14" xfId="652" applyFont="1" applyBorder="1" applyAlignment="1">
      <alignment vertical="center"/>
    </xf>
    <xf numFmtId="0" fontId="5" fillId="0" borderId="13" xfId="652" applyFont="1" applyBorder="1" applyAlignment="1">
      <alignment vertical="center"/>
    </xf>
    <xf numFmtId="0" fontId="7" fillId="0" borderId="13" xfId="652" quotePrefix="1" applyFont="1" applyBorder="1" applyAlignment="1">
      <alignment horizontal="center" vertical="center"/>
    </xf>
    <xf numFmtId="0" fontId="2" fillId="0" borderId="14" xfId="706" applyBorder="1" applyAlignment="1">
      <alignment vertical="center"/>
    </xf>
    <xf numFmtId="0" fontId="2" fillId="0" borderId="13" xfId="706" applyBorder="1" applyAlignment="1">
      <alignment vertical="center"/>
    </xf>
    <xf numFmtId="0" fontId="74" fillId="0" borderId="14" xfId="652" applyFont="1" applyBorder="1" applyAlignment="1">
      <alignment horizontal="right" vertical="center" wrapText="1"/>
    </xf>
    <xf numFmtId="0" fontId="7" fillId="0" borderId="13" xfId="652" applyFont="1" applyBorder="1" applyAlignment="1">
      <alignment horizontal="center" vertical="center"/>
    </xf>
    <xf numFmtId="0" fontId="2" fillId="0" borderId="0" xfId="706" applyAlignment="1">
      <alignment vertical="center" wrapText="1"/>
    </xf>
    <xf numFmtId="169" fontId="2" fillId="0" borderId="13" xfId="0" applyNumberFormat="1" applyFont="1" applyBorder="1" applyAlignment="1">
      <alignment horizontal="center" vertical="center"/>
    </xf>
    <xf numFmtId="0" fontId="2" fillId="0" borderId="13" xfId="706" applyBorder="1" applyAlignment="1">
      <alignment vertical="center" wrapText="1"/>
    </xf>
    <xf numFmtId="0" fontId="7" fillId="0" borderId="0" xfId="652" applyFont="1" applyAlignment="1">
      <alignment vertical="center"/>
    </xf>
    <xf numFmtId="169" fontId="3" fillId="0" borderId="15" xfId="0" applyNumberFormat="1" applyFont="1" applyBorder="1" applyAlignment="1">
      <alignment horizontal="center" vertical="center" wrapText="1"/>
    </xf>
    <xf numFmtId="169" fontId="0" fillId="0" borderId="16" xfId="0" applyNumberForma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3" fillId="0" borderId="18" xfId="662" applyFont="1" applyBorder="1" applyAlignment="1">
      <alignment vertical="center"/>
    </xf>
    <xf numFmtId="0" fontId="3" fillId="0" borderId="33" xfId="662" applyFont="1" applyBorder="1" applyAlignment="1">
      <alignment vertical="center"/>
    </xf>
    <xf numFmtId="0" fontId="3" fillId="0" borderId="34" xfId="662" applyFont="1" applyBorder="1" applyAlignment="1">
      <alignment vertical="center"/>
    </xf>
    <xf numFmtId="0" fontId="7" fillId="0" borderId="18" xfId="662" applyFont="1" applyBorder="1" applyAlignment="1">
      <alignment vertical="center"/>
    </xf>
    <xf numFmtId="0" fontId="7" fillId="0" borderId="33" xfId="662" applyFont="1" applyBorder="1" applyAlignment="1">
      <alignment vertical="center"/>
    </xf>
    <xf numFmtId="0" fontId="7" fillId="0" borderId="34" xfId="662" applyFont="1" applyBorder="1" applyAlignment="1">
      <alignment vertical="center"/>
    </xf>
    <xf numFmtId="0" fontId="5" fillId="0" borderId="13" xfId="662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167" fontId="3" fillId="0" borderId="15" xfId="106" applyFont="1" applyBorder="1" applyAlignment="1">
      <alignment horizontal="center" vertical="center"/>
    </xf>
    <xf numFmtId="167" fontId="3" fillId="0" borderId="16" xfId="106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69" fontId="3" fillId="0" borderId="15" xfId="0" applyNumberFormat="1" applyFont="1" applyBorder="1" applyAlignment="1">
      <alignment horizontal="center" vertical="center"/>
    </xf>
    <xf numFmtId="169" fontId="0" fillId="0" borderId="16" xfId="0" applyNumberFormat="1" applyBorder="1" applyAlignment="1">
      <alignment horizontal="center" vertical="center"/>
    </xf>
    <xf numFmtId="169" fontId="3" fillId="0" borderId="16" xfId="0" applyNumberFormat="1" applyFont="1" applyBorder="1" applyAlignment="1">
      <alignment horizontal="center" vertical="center"/>
    </xf>
    <xf numFmtId="0" fontId="3" fillId="0" borderId="26" xfId="676" applyFont="1" applyBorder="1" applyAlignment="1">
      <alignment horizontal="left" vertical="center"/>
    </xf>
    <xf numFmtId="0" fontId="3" fillId="0" borderId="32" xfId="676" applyFont="1" applyBorder="1" applyAlignment="1">
      <alignment horizontal="left" vertical="center"/>
    </xf>
    <xf numFmtId="0" fontId="3" fillId="0" borderId="35" xfId="676" applyFont="1" applyBorder="1" applyAlignment="1">
      <alignment horizontal="left" vertical="center"/>
    </xf>
    <xf numFmtId="0" fontId="3" fillId="0" borderId="18" xfId="676" applyFont="1" applyBorder="1" applyAlignment="1">
      <alignment vertical="center"/>
    </xf>
    <xf numFmtId="0" fontId="3" fillId="0" borderId="33" xfId="676" applyFont="1" applyBorder="1" applyAlignment="1">
      <alignment vertical="center"/>
    </xf>
    <xf numFmtId="0" fontId="3" fillId="0" borderId="34" xfId="676" applyFont="1" applyBorder="1" applyAlignment="1">
      <alignment vertical="center"/>
    </xf>
    <xf numFmtId="0" fontId="3" fillId="0" borderId="25" xfId="676" applyFont="1" applyBorder="1" applyAlignment="1">
      <alignment vertical="center"/>
    </xf>
    <xf numFmtId="0" fontId="3" fillId="0" borderId="40" xfId="676" applyFont="1" applyBorder="1" applyAlignment="1">
      <alignment vertical="center"/>
    </xf>
    <xf numFmtId="0" fontId="3" fillId="0" borderId="43" xfId="676" applyFont="1" applyBorder="1" applyAlignment="1">
      <alignment vertical="center"/>
    </xf>
    <xf numFmtId="0" fontId="3" fillId="0" borderId="26" xfId="676" applyFont="1" applyBorder="1" applyAlignment="1">
      <alignment vertical="center"/>
    </xf>
    <xf numFmtId="0" fontId="3" fillId="0" borderId="32" xfId="676" applyFont="1" applyBorder="1" applyAlignment="1">
      <alignment vertical="center"/>
    </xf>
    <xf numFmtId="0" fontId="3" fillId="0" borderId="35" xfId="676" applyFont="1" applyBorder="1" applyAlignment="1">
      <alignment vertical="center"/>
    </xf>
    <xf numFmtId="167" fontId="3" fillId="0" borderId="15" xfId="106" applyFont="1" applyFill="1" applyBorder="1" applyAlignment="1">
      <alignment horizontal="center" vertical="center"/>
    </xf>
    <xf numFmtId="167" fontId="3" fillId="0" borderId="16" xfId="106" applyFont="1" applyFill="1" applyBorder="1" applyAlignment="1">
      <alignment horizontal="center" vertical="center"/>
    </xf>
    <xf numFmtId="3" fontId="3" fillId="0" borderId="40" xfId="0" applyNumberFormat="1" applyFon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0" fontId="3" fillId="0" borderId="15" xfId="662" applyFont="1" applyBorder="1" applyAlignment="1">
      <alignment horizontal="center" vertical="center"/>
    </xf>
    <xf numFmtId="0" fontId="3" fillId="0" borderId="16" xfId="662" applyFont="1" applyBorder="1" applyAlignment="1">
      <alignment horizontal="center" vertical="center"/>
    </xf>
    <xf numFmtId="0" fontId="3" fillId="0" borderId="25" xfId="662" applyFont="1" applyBorder="1" applyAlignment="1">
      <alignment vertical="center"/>
    </xf>
    <xf numFmtId="0" fontId="3" fillId="0" borderId="40" xfId="662" applyFont="1" applyBorder="1" applyAlignment="1">
      <alignment vertical="center"/>
    </xf>
    <xf numFmtId="0" fontId="3" fillId="0" borderId="43" xfId="662" applyFont="1" applyBorder="1" applyAlignment="1">
      <alignment vertical="center"/>
    </xf>
    <xf numFmtId="0" fontId="3" fillId="0" borderId="26" xfId="662" applyFont="1" applyBorder="1" applyAlignment="1">
      <alignment vertical="center"/>
    </xf>
    <xf numFmtId="0" fontId="3" fillId="0" borderId="32" xfId="662" applyFont="1" applyBorder="1" applyAlignment="1">
      <alignment vertical="center"/>
    </xf>
    <xf numFmtId="0" fontId="3" fillId="0" borderId="35" xfId="662" applyFont="1" applyBorder="1" applyAlignment="1">
      <alignment vertical="center"/>
    </xf>
    <xf numFmtId="0" fontId="8" fillId="0" borderId="16" xfId="662" applyBorder="1" applyAlignment="1">
      <alignment horizontal="center" vertical="center"/>
    </xf>
    <xf numFmtId="0" fontId="3" fillId="0" borderId="40" xfId="662" applyFont="1" applyBorder="1" applyAlignment="1">
      <alignment horizontal="center" vertical="center"/>
    </xf>
    <xf numFmtId="0" fontId="8" fillId="0" borderId="32" xfId="662" applyBorder="1" applyAlignment="1">
      <alignment horizontal="center" vertical="center"/>
    </xf>
    <xf numFmtId="3" fontId="3" fillId="0" borderId="40" xfId="662" applyNumberFormat="1" applyFont="1" applyBorder="1" applyAlignment="1">
      <alignment horizontal="center" vertical="center"/>
    </xf>
    <xf numFmtId="3" fontId="8" fillId="0" borderId="32" xfId="662" applyNumberFormat="1" applyBorder="1" applyAlignment="1">
      <alignment horizontal="center" vertical="center"/>
    </xf>
    <xf numFmtId="169" fontId="3" fillId="0" borderId="15" xfId="662" applyNumberFormat="1" applyFont="1" applyBorder="1" applyAlignment="1">
      <alignment horizontal="center" vertical="center"/>
    </xf>
    <xf numFmtId="169" fontId="8" fillId="0" borderId="16" xfId="662" applyNumberFormat="1" applyBorder="1" applyAlignment="1">
      <alignment horizontal="center" vertical="center"/>
    </xf>
    <xf numFmtId="3" fontId="3" fillId="0" borderId="15" xfId="671" applyNumberFormat="1" applyFont="1" applyBorder="1" applyAlignment="1">
      <alignment horizontal="center" vertical="center"/>
    </xf>
    <xf numFmtId="3" fontId="2" fillId="0" borderId="16" xfId="671" applyNumberFormat="1" applyBorder="1" applyAlignment="1">
      <alignment horizontal="center" vertical="center"/>
    </xf>
    <xf numFmtId="0" fontId="3" fillId="0" borderId="18" xfId="671" applyFont="1" applyBorder="1" applyAlignment="1">
      <alignment vertical="center"/>
    </xf>
    <xf numFmtId="0" fontId="3" fillId="0" borderId="33" xfId="671" applyFont="1" applyBorder="1" applyAlignment="1">
      <alignment vertical="center"/>
    </xf>
    <xf numFmtId="0" fontId="3" fillId="0" borderId="34" xfId="671" applyFont="1" applyBorder="1" applyAlignment="1">
      <alignment vertical="center"/>
    </xf>
    <xf numFmtId="0" fontId="3" fillId="0" borderId="15" xfId="671" applyFont="1" applyBorder="1" applyAlignment="1">
      <alignment horizontal="center" vertical="center"/>
    </xf>
    <xf numFmtId="0" fontId="2" fillId="0" borderId="16" xfId="671" applyBorder="1" applyAlignment="1">
      <alignment horizontal="center" vertical="center"/>
    </xf>
    <xf numFmtId="0" fontId="3" fillId="0" borderId="40" xfId="671" applyFont="1" applyBorder="1" applyAlignment="1">
      <alignment horizontal="center" vertical="center"/>
    </xf>
    <xf numFmtId="0" fontId="2" fillId="0" borderId="32" xfId="671" applyBorder="1" applyAlignment="1">
      <alignment horizontal="center" vertical="center"/>
    </xf>
    <xf numFmtId="0" fontId="7" fillId="0" borderId="38" xfId="671" applyFont="1" applyBorder="1" applyAlignment="1">
      <alignment vertical="center"/>
    </xf>
    <xf numFmtId="0" fontId="7" fillId="0" borderId="39" xfId="671" applyFont="1" applyBorder="1" applyAlignment="1">
      <alignment vertical="center"/>
    </xf>
    <xf numFmtId="0" fontId="7" fillId="0" borderId="37" xfId="671" applyFont="1" applyBorder="1" applyAlignment="1">
      <alignment vertical="center"/>
    </xf>
    <xf numFmtId="0" fontId="3" fillId="0" borderId="15" xfId="662" applyFont="1" applyBorder="1" applyAlignment="1">
      <alignment horizontal="center" vertical="center" wrapText="1"/>
    </xf>
    <xf numFmtId="0" fontId="3" fillId="0" borderId="16" xfId="662" applyFont="1" applyBorder="1" applyAlignment="1">
      <alignment horizontal="center" vertical="center" wrapText="1"/>
    </xf>
    <xf numFmtId="0" fontId="3" fillId="0" borderId="40" xfId="662" applyFont="1" applyBorder="1" applyAlignment="1">
      <alignment vertical="center" wrapText="1"/>
    </xf>
    <xf numFmtId="0" fontId="3" fillId="0" borderId="43" xfId="662" applyFont="1" applyBorder="1" applyAlignment="1">
      <alignment vertical="center" wrapText="1"/>
    </xf>
    <xf numFmtId="0" fontId="3" fillId="0" borderId="32" xfId="662" applyFont="1" applyBorder="1" applyAlignment="1">
      <alignment vertical="center" wrapText="1"/>
    </xf>
    <xf numFmtId="0" fontId="3" fillId="0" borderId="35" xfId="662" applyFont="1" applyBorder="1" applyAlignment="1">
      <alignment vertical="center" wrapText="1"/>
    </xf>
    <xf numFmtId="167" fontId="3" fillId="0" borderId="15" xfId="106" applyFont="1" applyBorder="1" applyAlignment="1">
      <alignment horizontal="center" vertical="center" wrapText="1"/>
    </xf>
    <xf numFmtId="167" fontId="3" fillId="0" borderId="16" xfId="106" applyFont="1" applyBorder="1" applyAlignment="1">
      <alignment horizontal="center" vertical="center" wrapText="1"/>
    </xf>
    <xf numFmtId="0" fontId="8" fillId="0" borderId="16" xfId="662" applyBorder="1" applyAlignment="1">
      <alignment horizontal="center" vertical="center" wrapText="1"/>
    </xf>
    <xf numFmtId="0" fontId="3" fillId="0" borderId="25" xfId="662" applyFont="1" applyBorder="1" applyAlignment="1">
      <alignment horizontal="center" vertical="center" wrapText="1"/>
    </xf>
    <xf numFmtId="0" fontId="8" fillId="0" borderId="26" xfId="662" applyBorder="1" applyAlignment="1">
      <alignment horizontal="center" vertical="center" wrapText="1"/>
    </xf>
    <xf numFmtId="3" fontId="3" fillId="0" borderId="40" xfId="662" applyNumberFormat="1" applyFont="1" applyBorder="1" applyAlignment="1">
      <alignment horizontal="center" vertical="center" wrapText="1"/>
    </xf>
    <xf numFmtId="3" fontId="8" fillId="0" borderId="32" xfId="662" applyNumberFormat="1" applyBorder="1" applyAlignment="1">
      <alignment horizontal="center" vertical="center" wrapText="1"/>
    </xf>
    <xf numFmtId="169" fontId="3" fillId="0" borderId="15" xfId="662" applyNumberFormat="1" applyFont="1" applyBorder="1" applyAlignment="1">
      <alignment horizontal="center" vertical="center" wrapText="1"/>
    </xf>
    <xf numFmtId="169" fontId="8" fillId="0" borderId="16" xfId="662" applyNumberFormat="1" applyBorder="1" applyAlignment="1">
      <alignment horizontal="center" vertical="center" wrapText="1"/>
    </xf>
    <xf numFmtId="169" fontId="8" fillId="0" borderId="16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3" fontId="8" fillId="0" borderId="3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left" wrapText="1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/>
    <xf numFmtId="0" fontId="8" fillId="0" borderId="34" xfId="0" applyFont="1" applyBorder="1"/>
    <xf numFmtId="0" fontId="3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0" fillId="0" borderId="34" xfId="0" applyBorder="1" applyAlignment="1">
      <alignment horizontal="left"/>
    </xf>
    <xf numFmtId="0" fontId="3" fillId="0" borderId="0" xfId="0" applyFont="1"/>
    <xf numFmtId="0" fontId="0" fillId="0" borderId="0" xfId="0"/>
    <xf numFmtId="0" fontId="46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 wrapText="1"/>
    </xf>
    <xf numFmtId="0" fontId="31" fillId="0" borderId="0" xfId="0" applyFont="1"/>
    <xf numFmtId="0" fontId="32" fillId="0" borderId="0" xfId="0" applyFont="1"/>
    <xf numFmtId="0" fontId="46" fillId="0" borderId="0" xfId="0" applyFont="1" applyAlignment="1">
      <alignment horizontal="left" vertical="center" wrapText="1"/>
    </xf>
    <xf numFmtId="0" fontId="0" fillId="0" borderId="0" xfId="0" applyFill="1"/>
    <xf numFmtId="4" fontId="0" fillId="0" borderId="0" xfId="0" applyNumberFormat="1" applyFill="1"/>
    <xf numFmtId="3" fontId="0" fillId="0" borderId="0" xfId="0" applyNumberFormat="1" applyFill="1"/>
    <xf numFmtId="10" fontId="3" fillId="0" borderId="0" xfId="0" applyNumberFormat="1" applyFont="1" applyFill="1"/>
    <xf numFmtId="9" fontId="0" fillId="0" borderId="0" xfId="0" applyNumberFormat="1" applyFill="1"/>
    <xf numFmtId="169" fontId="0" fillId="0" borderId="0" xfId="0" applyNumberFormat="1" applyFill="1"/>
    <xf numFmtId="179" fontId="0" fillId="0" borderId="0" xfId="0" applyNumberFormat="1" applyFill="1"/>
    <xf numFmtId="0" fontId="73" fillId="0" borderId="0" xfId="0" applyFont="1" applyFill="1"/>
    <xf numFmtId="4" fontId="73" fillId="0" borderId="0" xfId="0" applyNumberFormat="1" applyFont="1" applyFill="1"/>
  </cellXfs>
  <cellStyles count="744">
    <cellStyle name="20% - Accent1" xfId="1" builtinId="30" customBuiltin="1"/>
    <cellStyle name="20% - Accent1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2" xfId="6" builtinId="34" customBuiltin="1"/>
    <cellStyle name="20% - Accent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3" xfId="11" builtinId="38" customBuiltin="1"/>
    <cellStyle name="20% - Accent3 2" xfId="12" xr:uid="{00000000-0005-0000-0000-00000B000000}"/>
    <cellStyle name="20% - Accent3 3" xfId="13" xr:uid="{00000000-0005-0000-0000-00000C000000}"/>
    <cellStyle name="20% - Accent3 4" xfId="14" xr:uid="{00000000-0005-0000-0000-00000D000000}"/>
    <cellStyle name="20% - Accent3 5" xfId="15" xr:uid="{00000000-0005-0000-0000-00000E000000}"/>
    <cellStyle name="20% - Accent4" xfId="16" builtinId="42" customBuiltin="1"/>
    <cellStyle name="20% - Accent4 2" xfId="17" xr:uid="{00000000-0005-0000-0000-000010000000}"/>
    <cellStyle name="20% - Accent4 3" xfId="18" xr:uid="{00000000-0005-0000-0000-000011000000}"/>
    <cellStyle name="20% - Accent4 4" xfId="19" xr:uid="{00000000-0005-0000-0000-000012000000}"/>
    <cellStyle name="20% - Accent4 5" xfId="20" xr:uid="{00000000-0005-0000-0000-000013000000}"/>
    <cellStyle name="20% - Accent5" xfId="21" builtinId="46" customBuiltin="1"/>
    <cellStyle name="20% - Accent5 2" xfId="22" xr:uid="{00000000-0005-0000-0000-000015000000}"/>
    <cellStyle name="20% - Accent5 3" xfId="23" xr:uid="{00000000-0005-0000-0000-000016000000}"/>
    <cellStyle name="20% - Accent5 4" xfId="24" xr:uid="{00000000-0005-0000-0000-000017000000}"/>
    <cellStyle name="20% - Accent5 5" xfId="25" xr:uid="{00000000-0005-0000-0000-000018000000}"/>
    <cellStyle name="20% - Accent6" xfId="26" builtinId="50" customBuiltin="1"/>
    <cellStyle name="20% - Accent6 2" xfId="27" xr:uid="{00000000-0005-0000-0000-00001A000000}"/>
    <cellStyle name="20% - Accent6 3" xfId="28" xr:uid="{00000000-0005-0000-0000-00001B000000}"/>
    <cellStyle name="20% - Accent6 4" xfId="29" xr:uid="{00000000-0005-0000-0000-00001C000000}"/>
    <cellStyle name="20% - Accent6 5" xfId="30" xr:uid="{00000000-0005-0000-0000-00001D000000}"/>
    <cellStyle name="40% - Accent1" xfId="31" builtinId="31" customBuiltin="1"/>
    <cellStyle name="40% - Accent1 2" xfId="32" xr:uid="{00000000-0005-0000-0000-00001F000000}"/>
    <cellStyle name="40% - Accent1 3" xfId="33" xr:uid="{00000000-0005-0000-0000-000020000000}"/>
    <cellStyle name="40% - Accent1 4" xfId="34" xr:uid="{00000000-0005-0000-0000-000021000000}"/>
    <cellStyle name="40% - Accent1 5" xfId="35" xr:uid="{00000000-0005-0000-0000-000022000000}"/>
    <cellStyle name="40% - Accent2" xfId="36" builtinId="35" customBuiltin="1"/>
    <cellStyle name="40% - Accent2 2" xfId="37" xr:uid="{00000000-0005-0000-0000-000024000000}"/>
    <cellStyle name="40% - Accent2 3" xfId="38" xr:uid="{00000000-0005-0000-0000-000025000000}"/>
    <cellStyle name="40% - Accent2 4" xfId="39" xr:uid="{00000000-0005-0000-0000-000026000000}"/>
    <cellStyle name="40% - Accent2 5" xfId="40" xr:uid="{00000000-0005-0000-0000-000027000000}"/>
    <cellStyle name="40% - Accent3" xfId="41" builtinId="39" customBuiltin="1"/>
    <cellStyle name="40% - Accent3 2" xfId="42" xr:uid="{00000000-0005-0000-0000-000029000000}"/>
    <cellStyle name="40% - Accent3 3" xfId="43" xr:uid="{00000000-0005-0000-0000-00002A000000}"/>
    <cellStyle name="40% - Accent3 4" xfId="44" xr:uid="{00000000-0005-0000-0000-00002B000000}"/>
    <cellStyle name="40% - Accent3 5" xfId="45" xr:uid="{00000000-0005-0000-0000-00002C000000}"/>
    <cellStyle name="40% - Accent4" xfId="46" builtinId="43" customBuiltin="1"/>
    <cellStyle name="40% - Accent4 2" xfId="47" xr:uid="{00000000-0005-0000-0000-00002E000000}"/>
    <cellStyle name="40% - Accent4 3" xfId="48" xr:uid="{00000000-0005-0000-0000-00002F000000}"/>
    <cellStyle name="40% - Accent4 4" xfId="49" xr:uid="{00000000-0005-0000-0000-000030000000}"/>
    <cellStyle name="40% - Accent4 5" xfId="50" xr:uid="{00000000-0005-0000-0000-000031000000}"/>
    <cellStyle name="40% - Accent5" xfId="51" builtinId="47" customBuiltin="1"/>
    <cellStyle name="40% - Accent5 2" xfId="52" xr:uid="{00000000-0005-0000-0000-000033000000}"/>
    <cellStyle name="40% - Accent5 3" xfId="53" xr:uid="{00000000-0005-0000-0000-000034000000}"/>
    <cellStyle name="40% - Accent5 4" xfId="54" xr:uid="{00000000-0005-0000-0000-000035000000}"/>
    <cellStyle name="40% - Accent5 5" xfId="55" xr:uid="{00000000-0005-0000-0000-000036000000}"/>
    <cellStyle name="40% - Accent6" xfId="56" builtinId="51" customBuiltin="1"/>
    <cellStyle name="40% - Accent6 2" xfId="57" xr:uid="{00000000-0005-0000-0000-000038000000}"/>
    <cellStyle name="40% - Accent6 3" xfId="58" xr:uid="{00000000-0005-0000-0000-000039000000}"/>
    <cellStyle name="40% - Accent6 4" xfId="59" xr:uid="{00000000-0005-0000-0000-00003A000000}"/>
    <cellStyle name="40% - Accent6 5" xfId="60" xr:uid="{00000000-0005-0000-0000-00003B000000}"/>
    <cellStyle name="60% - Accent1" xfId="61" builtinId="32" customBuiltin="1"/>
    <cellStyle name="60% - Accent1 2" xfId="62" xr:uid="{00000000-0005-0000-0000-00003D000000}"/>
    <cellStyle name="60% - Accent1 3" xfId="63" xr:uid="{00000000-0005-0000-0000-00003E000000}"/>
    <cellStyle name="60% - Accent2" xfId="64" builtinId="36" customBuiltin="1"/>
    <cellStyle name="60% - Accent2 2" xfId="65" xr:uid="{00000000-0005-0000-0000-000040000000}"/>
    <cellStyle name="60% - Accent2 3" xfId="66" xr:uid="{00000000-0005-0000-0000-000041000000}"/>
    <cellStyle name="60% - Accent3" xfId="67" builtinId="40" customBuiltin="1"/>
    <cellStyle name="60% - Accent3 2" xfId="68" xr:uid="{00000000-0005-0000-0000-000043000000}"/>
    <cellStyle name="60% - Accent3 3" xfId="69" xr:uid="{00000000-0005-0000-0000-000044000000}"/>
    <cellStyle name="60% - Accent4" xfId="70" builtinId="44" customBuiltin="1"/>
    <cellStyle name="60% - Accent4 2" xfId="71" xr:uid="{00000000-0005-0000-0000-000046000000}"/>
    <cellStyle name="60% - Accent4 3" xfId="72" xr:uid="{00000000-0005-0000-0000-000047000000}"/>
    <cellStyle name="60% - Accent5" xfId="73" builtinId="48" customBuiltin="1"/>
    <cellStyle name="60% - Accent5 2" xfId="74" xr:uid="{00000000-0005-0000-0000-000049000000}"/>
    <cellStyle name="60% - Accent5 3" xfId="75" xr:uid="{00000000-0005-0000-0000-00004A000000}"/>
    <cellStyle name="60% - Accent6" xfId="76" builtinId="52" customBuiltin="1"/>
    <cellStyle name="60% - Accent6 2" xfId="77" xr:uid="{00000000-0005-0000-0000-00004C000000}"/>
    <cellStyle name="60% - Accent6 3" xfId="78" xr:uid="{00000000-0005-0000-0000-00004D000000}"/>
    <cellStyle name="Accent1" xfId="79" builtinId="29" customBuiltin="1"/>
    <cellStyle name="Accent1 2" xfId="80" xr:uid="{00000000-0005-0000-0000-00004F000000}"/>
    <cellStyle name="Accent1 3" xfId="81" xr:uid="{00000000-0005-0000-0000-000050000000}"/>
    <cellStyle name="Accent2" xfId="82" builtinId="33" customBuiltin="1"/>
    <cellStyle name="Accent2 2" xfId="83" xr:uid="{00000000-0005-0000-0000-000052000000}"/>
    <cellStyle name="Accent2 3" xfId="84" xr:uid="{00000000-0005-0000-0000-000053000000}"/>
    <cellStyle name="Accent3" xfId="85" builtinId="37" customBuiltin="1"/>
    <cellStyle name="Accent3 2" xfId="86" xr:uid="{00000000-0005-0000-0000-000055000000}"/>
    <cellStyle name="Accent3 3" xfId="87" xr:uid="{00000000-0005-0000-0000-000056000000}"/>
    <cellStyle name="Accent4" xfId="88" builtinId="41" customBuiltin="1"/>
    <cellStyle name="Accent4 2" xfId="89" xr:uid="{00000000-0005-0000-0000-000058000000}"/>
    <cellStyle name="Accent4 3" xfId="90" xr:uid="{00000000-0005-0000-0000-000059000000}"/>
    <cellStyle name="Accent5" xfId="91" builtinId="45" customBuiltin="1"/>
    <cellStyle name="Accent5 2" xfId="92" xr:uid="{00000000-0005-0000-0000-00005B000000}"/>
    <cellStyle name="Accent5 3" xfId="93" xr:uid="{00000000-0005-0000-0000-00005C000000}"/>
    <cellStyle name="Accent6" xfId="94" builtinId="49" customBuiltin="1"/>
    <cellStyle name="Accent6 2" xfId="95" xr:uid="{00000000-0005-0000-0000-00005E000000}"/>
    <cellStyle name="Accent6 3" xfId="96" xr:uid="{00000000-0005-0000-0000-00005F000000}"/>
    <cellStyle name="Bad" xfId="97" builtinId="27" customBuiltin="1"/>
    <cellStyle name="Bad 2" xfId="98" xr:uid="{00000000-0005-0000-0000-000061000000}"/>
    <cellStyle name="Bad 3" xfId="99" xr:uid="{00000000-0005-0000-0000-000062000000}"/>
    <cellStyle name="Calculation" xfId="100" builtinId="22" customBuiltin="1"/>
    <cellStyle name="Calculation 2" xfId="101" xr:uid="{00000000-0005-0000-0000-000064000000}"/>
    <cellStyle name="Calculation 3" xfId="102" xr:uid="{00000000-0005-0000-0000-000065000000}"/>
    <cellStyle name="Check Cell" xfId="103" builtinId="23" customBuiltin="1"/>
    <cellStyle name="Check Cell 2" xfId="104" xr:uid="{00000000-0005-0000-0000-000067000000}"/>
    <cellStyle name="Check Cell 3" xfId="105" xr:uid="{00000000-0005-0000-0000-000068000000}"/>
    <cellStyle name="Comma" xfId="106" builtinId="3"/>
    <cellStyle name="Comma 10" xfId="107" xr:uid="{00000000-0005-0000-0000-00006A000000}"/>
    <cellStyle name="Comma 10 2" xfId="108" xr:uid="{00000000-0005-0000-0000-00006B000000}"/>
    <cellStyle name="Comma 10 2 2" xfId="109" xr:uid="{00000000-0005-0000-0000-00006C000000}"/>
    <cellStyle name="Comma 10 2 2 2" xfId="110" xr:uid="{00000000-0005-0000-0000-00006D000000}"/>
    <cellStyle name="Comma 10 2 2 3" xfId="111" xr:uid="{00000000-0005-0000-0000-00006E000000}"/>
    <cellStyle name="Comma 10 2 3" xfId="112" xr:uid="{00000000-0005-0000-0000-00006F000000}"/>
    <cellStyle name="Comma 10 2 4" xfId="113" xr:uid="{00000000-0005-0000-0000-000070000000}"/>
    <cellStyle name="Comma 10 3" xfId="114" xr:uid="{00000000-0005-0000-0000-000071000000}"/>
    <cellStyle name="Comma 10 3 2" xfId="115" xr:uid="{00000000-0005-0000-0000-000072000000}"/>
    <cellStyle name="Comma 10 3 3" xfId="116" xr:uid="{00000000-0005-0000-0000-000073000000}"/>
    <cellStyle name="Comma 10 4" xfId="117" xr:uid="{00000000-0005-0000-0000-000074000000}"/>
    <cellStyle name="Comma 10 5" xfId="118" xr:uid="{00000000-0005-0000-0000-000075000000}"/>
    <cellStyle name="Comma 11" xfId="119" xr:uid="{00000000-0005-0000-0000-000076000000}"/>
    <cellStyle name="Comma 11 2" xfId="120" xr:uid="{00000000-0005-0000-0000-000077000000}"/>
    <cellStyle name="Comma 11 2 2" xfId="121" xr:uid="{00000000-0005-0000-0000-000078000000}"/>
    <cellStyle name="Comma 11 2 2 2" xfId="122" xr:uid="{00000000-0005-0000-0000-000079000000}"/>
    <cellStyle name="Comma 11 2 2 3" xfId="123" xr:uid="{00000000-0005-0000-0000-00007A000000}"/>
    <cellStyle name="Comma 11 2 3" xfId="124" xr:uid="{00000000-0005-0000-0000-00007B000000}"/>
    <cellStyle name="Comma 11 2 4" xfId="125" xr:uid="{00000000-0005-0000-0000-00007C000000}"/>
    <cellStyle name="Comma 11 3" xfId="126" xr:uid="{00000000-0005-0000-0000-00007D000000}"/>
    <cellStyle name="Comma 11 3 2" xfId="127" xr:uid="{00000000-0005-0000-0000-00007E000000}"/>
    <cellStyle name="Comma 11 3 3" xfId="128" xr:uid="{00000000-0005-0000-0000-00007F000000}"/>
    <cellStyle name="Comma 11 4" xfId="129" xr:uid="{00000000-0005-0000-0000-000080000000}"/>
    <cellStyle name="Comma 11 5" xfId="130" xr:uid="{00000000-0005-0000-0000-000081000000}"/>
    <cellStyle name="Comma 12" xfId="131" xr:uid="{00000000-0005-0000-0000-000082000000}"/>
    <cellStyle name="Comma 12 2" xfId="132" xr:uid="{00000000-0005-0000-0000-000083000000}"/>
    <cellStyle name="Comma 12 2 2" xfId="133" xr:uid="{00000000-0005-0000-0000-000084000000}"/>
    <cellStyle name="Comma 12 2 2 2" xfId="134" xr:uid="{00000000-0005-0000-0000-000085000000}"/>
    <cellStyle name="Comma 12 2 2 3" xfId="135" xr:uid="{00000000-0005-0000-0000-000086000000}"/>
    <cellStyle name="Comma 12 2 3" xfId="136" xr:uid="{00000000-0005-0000-0000-000087000000}"/>
    <cellStyle name="Comma 12 2 4" xfId="137" xr:uid="{00000000-0005-0000-0000-000088000000}"/>
    <cellStyle name="Comma 12 3" xfId="138" xr:uid="{00000000-0005-0000-0000-000089000000}"/>
    <cellStyle name="Comma 12 3 2" xfId="139" xr:uid="{00000000-0005-0000-0000-00008A000000}"/>
    <cellStyle name="Comma 12 3 3" xfId="140" xr:uid="{00000000-0005-0000-0000-00008B000000}"/>
    <cellStyle name="Comma 12 4" xfId="141" xr:uid="{00000000-0005-0000-0000-00008C000000}"/>
    <cellStyle name="Comma 12 5" xfId="142" xr:uid="{00000000-0005-0000-0000-00008D000000}"/>
    <cellStyle name="Comma 13" xfId="143" xr:uid="{00000000-0005-0000-0000-00008E000000}"/>
    <cellStyle name="Comma 13 2" xfId="144" xr:uid="{00000000-0005-0000-0000-00008F000000}"/>
    <cellStyle name="Comma 13 2 2" xfId="145" xr:uid="{00000000-0005-0000-0000-000090000000}"/>
    <cellStyle name="Comma 13 2 2 2" xfId="146" xr:uid="{00000000-0005-0000-0000-000091000000}"/>
    <cellStyle name="Comma 13 2 2 3" xfId="147" xr:uid="{00000000-0005-0000-0000-000092000000}"/>
    <cellStyle name="Comma 13 2 3" xfId="148" xr:uid="{00000000-0005-0000-0000-000093000000}"/>
    <cellStyle name="Comma 13 2 4" xfId="149" xr:uid="{00000000-0005-0000-0000-000094000000}"/>
    <cellStyle name="Comma 13 3" xfId="150" xr:uid="{00000000-0005-0000-0000-000095000000}"/>
    <cellStyle name="Comma 13 3 2" xfId="151" xr:uid="{00000000-0005-0000-0000-000096000000}"/>
    <cellStyle name="Comma 13 3 3" xfId="152" xr:uid="{00000000-0005-0000-0000-000097000000}"/>
    <cellStyle name="Comma 13 4" xfId="153" xr:uid="{00000000-0005-0000-0000-000098000000}"/>
    <cellStyle name="Comma 13 5" xfId="154" xr:uid="{00000000-0005-0000-0000-000099000000}"/>
    <cellStyle name="Comma 14" xfId="155" xr:uid="{00000000-0005-0000-0000-00009A000000}"/>
    <cellStyle name="Comma 14 2" xfId="156" xr:uid="{00000000-0005-0000-0000-00009B000000}"/>
    <cellStyle name="Comma 14 2 2" xfId="157" xr:uid="{00000000-0005-0000-0000-00009C000000}"/>
    <cellStyle name="Comma 14 2 2 2" xfId="158" xr:uid="{00000000-0005-0000-0000-00009D000000}"/>
    <cellStyle name="Comma 14 2 2 3" xfId="159" xr:uid="{00000000-0005-0000-0000-00009E000000}"/>
    <cellStyle name="Comma 14 2 3" xfId="160" xr:uid="{00000000-0005-0000-0000-00009F000000}"/>
    <cellStyle name="Comma 14 2 4" xfId="161" xr:uid="{00000000-0005-0000-0000-0000A0000000}"/>
    <cellStyle name="Comma 14 3" xfId="162" xr:uid="{00000000-0005-0000-0000-0000A1000000}"/>
    <cellStyle name="Comma 14 3 2" xfId="163" xr:uid="{00000000-0005-0000-0000-0000A2000000}"/>
    <cellStyle name="Comma 14 3 3" xfId="164" xr:uid="{00000000-0005-0000-0000-0000A3000000}"/>
    <cellStyle name="Comma 14 4" xfId="165" xr:uid="{00000000-0005-0000-0000-0000A4000000}"/>
    <cellStyle name="Comma 14 5" xfId="166" xr:uid="{00000000-0005-0000-0000-0000A5000000}"/>
    <cellStyle name="Comma 15" xfId="167" xr:uid="{00000000-0005-0000-0000-0000A6000000}"/>
    <cellStyle name="Comma 15 2" xfId="168" xr:uid="{00000000-0005-0000-0000-0000A7000000}"/>
    <cellStyle name="Comma 15 2 2" xfId="169" xr:uid="{00000000-0005-0000-0000-0000A8000000}"/>
    <cellStyle name="Comma 15 2 2 2" xfId="170" xr:uid="{00000000-0005-0000-0000-0000A9000000}"/>
    <cellStyle name="Comma 15 2 2 3" xfId="171" xr:uid="{00000000-0005-0000-0000-0000AA000000}"/>
    <cellStyle name="Comma 15 2 3" xfId="172" xr:uid="{00000000-0005-0000-0000-0000AB000000}"/>
    <cellStyle name="Comma 15 2 4" xfId="173" xr:uid="{00000000-0005-0000-0000-0000AC000000}"/>
    <cellStyle name="Comma 15 3" xfId="174" xr:uid="{00000000-0005-0000-0000-0000AD000000}"/>
    <cellStyle name="Comma 15 3 2" xfId="175" xr:uid="{00000000-0005-0000-0000-0000AE000000}"/>
    <cellStyle name="Comma 15 3 3" xfId="176" xr:uid="{00000000-0005-0000-0000-0000AF000000}"/>
    <cellStyle name="Comma 15 4" xfId="177" xr:uid="{00000000-0005-0000-0000-0000B0000000}"/>
    <cellStyle name="Comma 15 5" xfId="178" xr:uid="{00000000-0005-0000-0000-0000B1000000}"/>
    <cellStyle name="Comma 16" xfId="179" xr:uid="{00000000-0005-0000-0000-0000B2000000}"/>
    <cellStyle name="Comma 16 2" xfId="180" xr:uid="{00000000-0005-0000-0000-0000B3000000}"/>
    <cellStyle name="Comma 16 2 2" xfId="181" xr:uid="{00000000-0005-0000-0000-0000B4000000}"/>
    <cellStyle name="Comma 16 2 2 2" xfId="182" xr:uid="{00000000-0005-0000-0000-0000B5000000}"/>
    <cellStyle name="Comma 16 2 2 3" xfId="183" xr:uid="{00000000-0005-0000-0000-0000B6000000}"/>
    <cellStyle name="Comma 16 2 3" xfId="184" xr:uid="{00000000-0005-0000-0000-0000B7000000}"/>
    <cellStyle name="Comma 16 2 4" xfId="185" xr:uid="{00000000-0005-0000-0000-0000B8000000}"/>
    <cellStyle name="Comma 16 3" xfId="186" xr:uid="{00000000-0005-0000-0000-0000B9000000}"/>
    <cellStyle name="Comma 16 3 2" xfId="187" xr:uid="{00000000-0005-0000-0000-0000BA000000}"/>
    <cellStyle name="Comma 16 3 3" xfId="188" xr:uid="{00000000-0005-0000-0000-0000BB000000}"/>
    <cellStyle name="Comma 16 4" xfId="189" xr:uid="{00000000-0005-0000-0000-0000BC000000}"/>
    <cellStyle name="Comma 16 5" xfId="190" xr:uid="{00000000-0005-0000-0000-0000BD000000}"/>
    <cellStyle name="Comma 17" xfId="191" xr:uid="{00000000-0005-0000-0000-0000BE000000}"/>
    <cellStyle name="Comma 17 2" xfId="192" xr:uid="{00000000-0005-0000-0000-0000BF000000}"/>
    <cellStyle name="Comma 17 2 2" xfId="193" xr:uid="{00000000-0005-0000-0000-0000C0000000}"/>
    <cellStyle name="Comma 17 2 2 2" xfId="194" xr:uid="{00000000-0005-0000-0000-0000C1000000}"/>
    <cellStyle name="Comma 17 2 2 3" xfId="195" xr:uid="{00000000-0005-0000-0000-0000C2000000}"/>
    <cellStyle name="Comma 17 2 3" xfId="196" xr:uid="{00000000-0005-0000-0000-0000C3000000}"/>
    <cellStyle name="Comma 17 2 4" xfId="197" xr:uid="{00000000-0005-0000-0000-0000C4000000}"/>
    <cellStyle name="Comma 17 3" xfId="198" xr:uid="{00000000-0005-0000-0000-0000C5000000}"/>
    <cellStyle name="Comma 17 3 2" xfId="199" xr:uid="{00000000-0005-0000-0000-0000C6000000}"/>
    <cellStyle name="Comma 17 3 3" xfId="200" xr:uid="{00000000-0005-0000-0000-0000C7000000}"/>
    <cellStyle name="Comma 17 4" xfId="201" xr:uid="{00000000-0005-0000-0000-0000C8000000}"/>
    <cellStyle name="Comma 17 5" xfId="202" xr:uid="{00000000-0005-0000-0000-0000C9000000}"/>
    <cellStyle name="Comma 18" xfId="203" xr:uid="{00000000-0005-0000-0000-0000CA000000}"/>
    <cellStyle name="Comma 18 2" xfId="204" xr:uid="{00000000-0005-0000-0000-0000CB000000}"/>
    <cellStyle name="Comma 18 2 2" xfId="205" xr:uid="{00000000-0005-0000-0000-0000CC000000}"/>
    <cellStyle name="Comma 18 2 2 2" xfId="206" xr:uid="{00000000-0005-0000-0000-0000CD000000}"/>
    <cellStyle name="Comma 18 2 2 3" xfId="207" xr:uid="{00000000-0005-0000-0000-0000CE000000}"/>
    <cellStyle name="Comma 18 2 3" xfId="208" xr:uid="{00000000-0005-0000-0000-0000CF000000}"/>
    <cellStyle name="Comma 18 2 4" xfId="209" xr:uid="{00000000-0005-0000-0000-0000D0000000}"/>
    <cellStyle name="Comma 18 3" xfId="210" xr:uid="{00000000-0005-0000-0000-0000D1000000}"/>
    <cellStyle name="Comma 18 3 2" xfId="211" xr:uid="{00000000-0005-0000-0000-0000D2000000}"/>
    <cellStyle name="Comma 18 3 3" xfId="212" xr:uid="{00000000-0005-0000-0000-0000D3000000}"/>
    <cellStyle name="Comma 18 4" xfId="213" xr:uid="{00000000-0005-0000-0000-0000D4000000}"/>
    <cellStyle name="Comma 18 5" xfId="214" xr:uid="{00000000-0005-0000-0000-0000D5000000}"/>
    <cellStyle name="Comma 19" xfId="215" xr:uid="{00000000-0005-0000-0000-0000D6000000}"/>
    <cellStyle name="Comma 19 2" xfId="740" xr:uid="{4AE2FD19-535C-41E1-B44B-195DEF6E7CAB}"/>
    <cellStyle name="Comma 2" xfId="216" xr:uid="{00000000-0005-0000-0000-0000D7000000}"/>
    <cellStyle name="Comma 2 2" xfId="217" xr:uid="{00000000-0005-0000-0000-0000D8000000}"/>
    <cellStyle name="Comma 2 2 2" xfId="218" xr:uid="{00000000-0005-0000-0000-0000D9000000}"/>
    <cellStyle name="Comma 2 2 2 2" xfId="219" xr:uid="{00000000-0005-0000-0000-0000DA000000}"/>
    <cellStyle name="Comma 2 2 2 2 2" xfId="220" xr:uid="{00000000-0005-0000-0000-0000DB000000}"/>
    <cellStyle name="Comma 2 2 2 2 3" xfId="221" xr:uid="{00000000-0005-0000-0000-0000DC000000}"/>
    <cellStyle name="Comma 2 2 2 3" xfId="222" xr:uid="{00000000-0005-0000-0000-0000DD000000}"/>
    <cellStyle name="Comma 2 2 2 4" xfId="223" xr:uid="{00000000-0005-0000-0000-0000DE000000}"/>
    <cellStyle name="Comma 2 2 3" xfId="224" xr:uid="{00000000-0005-0000-0000-0000DF000000}"/>
    <cellStyle name="Comma 2 2 3 2" xfId="225" xr:uid="{00000000-0005-0000-0000-0000E0000000}"/>
    <cellStyle name="Comma 2 2 3 3" xfId="226" xr:uid="{00000000-0005-0000-0000-0000E1000000}"/>
    <cellStyle name="Comma 2 2 4" xfId="227" xr:uid="{00000000-0005-0000-0000-0000E2000000}"/>
    <cellStyle name="Comma 2 2 5" xfId="228" xr:uid="{00000000-0005-0000-0000-0000E3000000}"/>
    <cellStyle name="Comma 2 3" xfId="229" xr:uid="{00000000-0005-0000-0000-0000E4000000}"/>
    <cellStyle name="Comma 2 3 2" xfId="230" xr:uid="{00000000-0005-0000-0000-0000E5000000}"/>
    <cellStyle name="Comma 2 3 2 2" xfId="231" xr:uid="{00000000-0005-0000-0000-0000E6000000}"/>
    <cellStyle name="Comma 2 3 3" xfId="232" xr:uid="{00000000-0005-0000-0000-0000E7000000}"/>
    <cellStyle name="Comma 2 3 3 2" xfId="233" xr:uid="{00000000-0005-0000-0000-0000E8000000}"/>
    <cellStyle name="Comma 2 3 3 3" xfId="234" xr:uid="{00000000-0005-0000-0000-0000E9000000}"/>
    <cellStyle name="Comma 2 3 4" xfId="235" xr:uid="{00000000-0005-0000-0000-0000EA000000}"/>
    <cellStyle name="Comma 2 4" xfId="236" xr:uid="{00000000-0005-0000-0000-0000EB000000}"/>
    <cellStyle name="Comma 2 4 2" xfId="237" xr:uid="{00000000-0005-0000-0000-0000EC000000}"/>
    <cellStyle name="Comma 2 4 2 2" xfId="238" xr:uid="{00000000-0005-0000-0000-0000ED000000}"/>
    <cellStyle name="Comma 2 4 2 3" xfId="239" xr:uid="{00000000-0005-0000-0000-0000EE000000}"/>
    <cellStyle name="Comma 2 4 3" xfId="240" xr:uid="{00000000-0005-0000-0000-0000EF000000}"/>
    <cellStyle name="Comma 2 4 4" xfId="241" xr:uid="{00000000-0005-0000-0000-0000F0000000}"/>
    <cellStyle name="Comma 2 4 5" xfId="242" xr:uid="{00000000-0005-0000-0000-0000F1000000}"/>
    <cellStyle name="Comma 2 5" xfId="243" xr:uid="{00000000-0005-0000-0000-0000F2000000}"/>
    <cellStyle name="Comma 2 5 2" xfId="244" xr:uid="{00000000-0005-0000-0000-0000F3000000}"/>
    <cellStyle name="Comma 2 5 3" xfId="245" xr:uid="{00000000-0005-0000-0000-0000F4000000}"/>
    <cellStyle name="Comma 2 6" xfId="246" xr:uid="{00000000-0005-0000-0000-0000F5000000}"/>
    <cellStyle name="Comma 2 7" xfId="247" xr:uid="{00000000-0005-0000-0000-0000F6000000}"/>
    <cellStyle name="Comma 2 8" xfId="248" xr:uid="{00000000-0005-0000-0000-0000F7000000}"/>
    <cellStyle name="Comma 2 9" xfId="249" xr:uid="{00000000-0005-0000-0000-0000F8000000}"/>
    <cellStyle name="Comma 3" xfId="250" xr:uid="{00000000-0005-0000-0000-0000F9000000}"/>
    <cellStyle name="Comma 3 2" xfId="251" xr:uid="{00000000-0005-0000-0000-0000FA000000}"/>
    <cellStyle name="Comma 3 2 2" xfId="252" xr:uid="{00000000-0005-0000-0000-0000FB000000}"/>
    <cellStyle name="Comma 3 2 2 2" xfId="253" xr:uid="{00000000-0005-0000-0000-0000FC000000}"/>
    <cellStyle name="Comma 3 2 2 3" xfId="254" xr:uid="{00000000-0005-0000-0000-0000FD000000}"/>
    <cellStyle name="Comma 3 2 3" xfId="255" xr:uid="{00000000-0005-0000-0000-0000FE000000}"/>
    <cellStyle name="Comma 3 2 3 2" xfId="256" xr:uid="{00000000-0005-0000-0000-0000FF000000}"/>
    <cellStyle name="Comma 3 2 3 3" xfId="257" xr:uid="{00000000-0005-0000-0000-000000010000}"/>
    <cellStyle name="Comma 3 2 4" xfId="258" xr:uid="{00000000-0005-0000-0000-000001010000}"/>
    <cellStyle name="Comma 3 2 5" xfId="259" xr:uid="{00000000-0005-0000-0000-000002010000}"/>
    <cellStyle name="Comma 3 3" xfId="260" xr:uid="{00000000-0005-0000-0000-000003010000}"/>
    <cellStyle name="Comma 3 3 2" xfId="261" xr:uid="{00000000-0005-0000-0000-000004010000}"/>
    <cellStyle name="Comma 3 3 2 2" xfId="262" xr:uid="{00000000-0005-0000-0000-000005010000}"/>
    <cellStyle name="Comma 3 3 2 3" xfId="263" xr:uid="{00000000-0005-0000-0000-000006010000}"/>
    <cellStyle name="Comma 3 3 3" xfId="264" xr:uid="{00000000-0005-0000-0000-000007010000}"/>
    <cellStyle name="Comma 3 3 3 2" xfId="265" xr:uid="{00000000-0005-0000-0000-000008010000}"/>
    <cellStyle name="Comma 3 3 3 3" xfId="266" xr:uid="{00000000-0005-0000-0000-000009010000}"/>
    <cellStyle name="Comma 3 3 4" xfId="267" xr:uid="{00000000-0005-0000-0000-00000A010000}"/>
    <cellStyle name="Comma 3 3 5" xfId="268" xr:uid="{00000000-0005-0000-0000-00000B010000}"/>
    <cellStyle name="Comma 3 4" xfId="269" xr:uid="{00000000-0005-0000-0000-00000C010000}"/>
    <cellStyle name="Comma 3 4 2" xfId="270" xr:uid="{00000000-0005-0000-0000-00000D010000}"/>
    <cellStyle name="Comma 3 4 2 2" xfId="271" xr:uid="{00000000-0005-0000-0000-00000E010000}"/>
    <cellStyle name="Comma 3 4 2 3" xfId="272" xr:uid="{00000000-0005-0000-0000-00000F010000}"/>
    <cellStyle name="Comma 3 4 3" xfId="273" xr:uid="{00000000-0005-0000-0000-000010010000}"/>
    <cellStyle name="Comma 3 4 4" xfId="274" xr:uid="{00000000-0005-0000-0000-000011010000}"/>
    <cellStyle name="Comma 3 4 5" xfId="275" xr:uid="{00000000-0005-0000-0000-000012010000}"/>
    <cellStyle name="Comma 3 5" xfId="276" xr:uid="{00000000-0005-0000-0000-000013010000}"/>
    <cellStyle name="Comma 3 5 2" xfId="277" xr:uid="{00000000-0005-0000-0000-000014010000}"/>
    <cellStyle name="Comma 3 5 3" xfId="278" xr:uid="{00000000-0005-0000-0000-000015010000}"/>
    <cellStyle name="Comma 3 6" xfId="279" xr:uid="{00000000-0005-0000-0000-000016010000}"/>
    <cellStyle name="Comma 3 7" xfId="280" xr:uid="{00000000-0005-0000-0000-000017010000}"/>
    <cellStyle name="Comma 3 8" xfId="281" xr:uid="{00000000-0005-0000-0000-000018010000}"/>
    <cellStyle name="Comma 3 9" xfId="282" xr:uid="{00000000-0005-0000-0000-000019010000}"/>
    <cellStyle name="Comma 4" xfId="283" xr:uid="{00000000-0005-0000-0000-00001A010000}"/>
    <cellStyle name="Comma 4 2" xfId="284" xr:uid="{00000000-0005-0000-0000-00001B010000}"/>
    <cellStyle name="Comma 4 2 2" xfId="285" xr:uid="{00000000-0005-0000-0000-00001C010000}"/>
    <cellStyle name="Comma 4 2 2 2" xfId="286" xr:uid="{00000000-0005-0000-0000-00001D010000}"/>
    <cellStyle name="Comma 4 2 2 3" xfId="287" xr:uid="{00000000-0005-0000-0000-00001E010000}"/>
    <cellStyle name="Comma 4 2 3" xfId="288" xr:uid="{00000000-0005-0000-0000-00001F010000}"/>
    <cellStyle name="Comma 4 2 3 2" xfId="289" xr:uid="{00000000-0005-0000-0000-000020010000}"/>
    <cellStyle name="Comma 4 2 3 3" xfId="290" xr:uid="{00000000-0005-0000-0000-000021010000}"/>
    <cellStyle name="Comma 4 2 4" xfId="291" xr:uid="{00000000-0005-0000-0000-000022010000}"/>
    <cellStyle name="Comma 4 2 5" xfId="292" xr:uid="{00000000-0005-0000-0000-000023010000}"/>
    <cellStyle name="Comma 4 3" xfId="293" xr:uid="{00000000-0005-0000-0000-000024010000}"/>
    <cellStyle name="Comma 4 3 2" xfId="294" xr:uid="{00000000-0005-0000-0000-000025010000}"/>
    <cellStyle name="Comma 4 3 2 2" xfId="295" xr:uid="{00000000-0005-0000-0000-000026010000}"/>
    <cellStyle name="Comma 4 3 2 3" xfId="296" xr:uid="{00000000-0005-0000-0000-000027010000}"/>
    <cellStyle name="Comma 4 3 3" xfId="297" xr:uid="{00000000-0005-0000-0000-000028010000}"/>
    <cellStyle name="Comma 4 3 4" xfId="298" xr:uid="{00000000-0005-0000-0000-000029010000}"/>
    <cellStyle name="Comma 4 4" xfId="299" xr:uid="{00000000-0005-0000-0000-00002A010000}"/>
    <cellStyle name="Comma 4 4 2" xfId="300" xr:uid="{00000000-0005-0000-0000-00002B010000}"/>
    <cellStyle name="Comma 4 4 3" xfId="301" xr:uid="{00000000-0005-0000-0000-00002C010000}"/>
    <cellStyle name="Comma 4 5" xfId="302" xr:uid="{00000000-0005-0000-0000-00002D010000}"/>
    <cellStyle name="Comma 4 5 2" xfId="303" xr:uid="{00000000-0005-0000-0000-00002E010000}"/>
    <cellStyle name="Comma 4 5 3" xfId="304" xr:uid="{00000000-0005-0000-0000-00002F010000}"/>
    <cellStyle name="Comma 4 6" xfId="305" xr:uid="{00000000-0005-0000-0000-000030010000}"/>
    <cellStyle name="Comma 4 7" xfId="306" xr:uid="{00000000-0005-0000-0000-000031010000}"/>
    <cellStyle name="Comma 5" xfId="307" xr:uid="{00000000-0005-0000-0000-000032010000}"/>
    <cellStyle name="Comma 5 2" xfId="308" xr:uid="{00000000-0005-0000-0000-000033010000}"/>
    <cellStyle name="Comma 5 2 2" xfId="309" xr:uid="{00000000-0005-0000-0000-000034010000}"/>
    <cellStyle name="Comma 5 2 2 2" xfId="310" xr:uid="{00000000-0005-0000-0000-000035010000}"/>
    <cellStyle name="Comma 5 2 2 3" xfId="311" xr:uid="{00000000-0005-0000-0000-000036010000}"/>
    <cellStyle name="Comma 5 2 3" xfId="312" xr:uid="{00000000-0005-0000-0000-000037010000}"/>
    <cellStyle name="Comma 5 2 4" xfId="313" xr:uid="{00000000-0005-0000-0000-000038010000}"/>
    <cellStyle name="Comma 5 3" xfId="314" xr:uid="{00000000-0005-0000-0000-000039010000}"/>
    <cellStyle name="Comma 5 3 2" xfId="315" xr:uid="{00000000-0005-0000-0000-00003A010000}"/>
    <cellStyle name="Comma 5 3 3" xfId="316" xr:uid="{00000000-0005-0000-0000-00003B010000}"/>
    <cellStyle name="Comma 5 4" xfId="317" xr:uid="{00000000-0005-0000-0000-00003C010000}"/>
    <cellStyle name="Comma 5 5" xfId="318" xr:uid="{00000000-0005-0000-0000-00003D010000}"/>
    <cellStyle name="Comma 6" xfId="319" xr:uid="{00000000-0005-0000-0000-00003E010000}"/>
    <cellStyle name="Comma 6 2" xfId="320" xr:uid="{00000000-0005-0000-0000-00003F010000}"/>
    <cellStyle name="Comma 6 2 2" xfId="321" xr:uid="{00000000-0005-0000-0000-000040010000}"/>
    <cellStyle name="Comma 6 2 2 2" xfId="322" xr:uid="{00000000-0005-0000-0000-000041010000}"/>
    <cellStyle name="Comma 6 2 2 3" xfId="323" xr:uid="{00000000-0005-0000-0000-000042010000}"/>
    <cellStyle name="Comma 6 2 3" xfId="324" xr:uid="{00000000-0005-0000-0000-000043010000}"/>
    <cellStyle name="Comma 6 2 4" xfId="325" xr:uid="{00000000-0005-0000-0000-000044010000}"/>
    <cellStyle name="Comma 6 3" xfId="326" xr:uid="{00000000-0005-0000-0000-000045010000}"/>
    <cellStyle name="Comma 6 3 2" xfId="327" xr:uid="{00000000-0005-0000-0000-000046010000}"/>
    <cellStyle name="Comma 6 3 3" xfId="328" xr:uid="{00000000-0005-0000-0000-000047010000}"/>
    <cellStyle name="Comma 6 4" xfId="329" xr:uid="{00000000-0005-0000-0000-000048010000}"/>
    <cellStyle name="Comma 6 5" xfId="330" xr:uid="{00000000-0005-0000-0000-000049010000}"/>
    <cellStyle name="Comma 7" xfId="331" xr:uid="{00000000-0005-0000-0000-00004A010000}"/>
    <cellStyle name="Comma 7 2" xfId="332" xr:uid="{00000000-0005-0000-0000-00004B010000}"/>
    <cellStyle name="Comma 7 2 2" xfId="333" xr:uid="{00000000-0005-0000-0000-00004C010000}"/>
    <cellStyle name="Comma 7 2 2 2" xfId="334" xr:uid="{00000000-0005-0000-0000-00004D010000}"/>
    <cellStyle name="Comma 7 2 2 3" xfId="335" xr:uid="{00000000-0005-0000-0000-00004E010000}"/>
    <cellStyle name="Comma 7 2 3" xfId="336" xr:uid="{00000000-0005-0000-0000-00004F010000}"/>
    <cellStyle name="Comma 7 2 4" xfId="337" xr:uid="{00000000-0005-0000-0000-000050010000}"/>
    <cellStyle name="Comma 7 3" xfId="338" xr:uid="{00000000-0005-0000-0000-000051010000}"/>
    <cellStyle name="Comma 7 3 2" xfId="339" xr:uid="{00000000-0005-0000-0000-000052010000}"/>
    <cellStyle name="Comma 7 3 3" xfId="340" xr:uid="{00000000-0005-0000-0000-000053010000}"/>
    <cellStyle name="Comma 7 4" xfId="341" xr:uid="{00000000-0005-0000-0000-000054010000}"/>
    <cellStyle name="Comma 7 5" xfId="342" xr:uid="{00000000-0005-0000-0000-000055010000}"/>
    <cellStyle name="Comma 8" xfId="343" xr:uid="{00000000-0005-0000-0000-000056010000}"/>
    <cellStyle name="Comma 8 2" xfId="344" xr:uid="{00000000-0005-0000-0000-000057010000}"/>
    <cellStyle name="Comma 8 2 2" xfId="345" xr:uid="{00000000-0005-0000-0000-000058010000}"/>
    <cellStyle name="Comma 8 2 2 2" xfId="346" xr:uid="{00000000-0005-0000-0000-000059010000}"/>
    <cellStyle name="Comma 8 2 2 3" xfId="347" xr:uid="{00000000-0005-0000-0000-00005A010000}"/>
    <cellStyle name="Comma 8 2 3" xfId="348" xr:uid="{00000000-0005-0000-0000-00005B010000}"/>
    <cellStyle name="Comma 8 2 4" xfId="349" xr:uid="{00000000-0005-0000-0000-00005C010000}"/>
    <cellStyle name="Comma 8 3" xfId="350" xr:uid="{00000000-0005-0000-0000-00005D010000}"/>
    <cellStyle name="Comma 8 3 2" xfId="351" xr:uid="{00000000-0005-0000-0000-00005E010000}"/>
    <cellStyle name="Comma 8 3 3" xfId="352" xr:uid="{00000000-0005-0000-0000-00005F010000}"/>
    <cellStyle name="Comma 8 4" xfId="353" xr:uid="{00000000-0005-0000-0000-000060010000}"/>
    <cellStyle name="Comma 8 5" xfId="354" xr:uid="{00000000-0005-0000-0000-000061010000}"/>
    <cellStyle name="Comma 9" xfId="355" xr:uid="{00000000-0005-0000-0000-000062010000}"/>
    <cellStyle name="Comma 9 2" xfId="356" xr:uid="{00000000-0005-0000-0000-000063010000}"/>
    <cellStyle name="Comma 9 2 2" xfId="357" xr:uid="{00000000-0005-0000-0000-000064010000}"/>
    <cellStyle name="Comma 9 2 2 2" xfId="358" xr:uid="{00000000-0005-0000-0000-000065010000}"/>
    <cellStyle name="Comma 9 2 2 3" xfId="359" xr:uid="{00000000-0005-0000-0000-000066010000}"/>
    <cellStyle name="Comma 9 2 3" xfId="360" xr:uid="{00000000-0005-0000-0000-000067010000}"/>
    <cellStyle name="Comma 9 2 4" xfId="361" xr:uid="{00000000-0005-0000-0000-000068010000}"/>
    <cellStyle name="Comma 9 3" xfId="362" xr:uid="{00000000-0005-0000-0000-000069010000}"/>
    <cellStyle name="Comma 9 3 2" xfId="363" xr:uid="{00000000-0005-0000-0000-00006A010000}"/>
    <cellStyle name="Comma 9 3 3" xfId="364" xr:uid="{00000000-0005-0000-0000-00006B010000}"/>
    <cellStyle name="Comma 9 4" xfId="365" xr:uid="{00000000-0005-0000-0000-00006C010000}"/>
    <cellStyle name="Comma 9 5" xfId="366" xr:uid="{00000000-0005-0000-0000-00006D010000}"/>
    <cellStyle name="Comma0" xfId="367" xr:uid="{00000000-0005-0000-0000-00006E010000}"/>
    <cellStyle name="Comma0 2" xfId="368" xr:uid="{00000000-0005-0000-0000-00006F010000}"/>
    <cellStyle name="Comma0 2 2" xfId="369" xr:uid="{00000000-0005-0000-0000-000070010000}"/>
    <cellStyle name="Comma0 2 2 2" xfId="370" xr:uid="{00000000-0005-0000-0000-000071010000}"/>
    <cellStyle name="Comma0 2 2 2 2" xfId="371" xr:uid="{00000000-0005-0000-0000-000072010000}"/>
    <cellStyle name="Comma0 2 2 2 3" xfId="372" xr:uid="{00000000-0005-0000-0000-000073010000}"/>
    <cellStyle name="Comma0 2 2 3" xfId="373" xr:uid="{00000000-0005-0000-0000-000074010000}"/>
    <cellStyle name="Comma0 2 2 4" xfId="374" xr:uid="{00000000-0005-0000-0000-000075010000}"/>
    <cellStyle name="Comma0 2 3" xfId="375" xr:uid="{00000000-0005-0000-0000-000076010000}"/>
    <cellStyle name="Comma0 2 3 2" xfId="376" xr:uid="{00000000-0005-0000-0000-000077010000}"/>
    <cellStyle name="Comma0 2 3 3" xfId="377" xr:uid="{00000000-0005-0000-0000-000078010000}"/>
    <cellStyle name="Comma0 2 4" xfId="378" xr:uid="{00000000-0005-0000-0000-000079010000}"/>
    <cellStyle name="Comma0 2 5" xfId="379" xr:uid="{00000000-0005-0000-0000-00007A010000}"/>
    <cellStyle name="Comma0 2 6" xfId="380" xr:uid="{00000000-0005-0000-0000-00007B010000}"/>
    <cellStyle name="Comma0 3" xfId="381" xr:uid="{00000000-0005-0000-0000-00007C010000}"/>
    <cellStyle name="Comma0 3 2" xfId="382" xr:uid="{00000000-0005-0000-0000-00007D010000}"/>
    <cellStyle name="Comma0 3 2 2" xfId="383" xr:uid="{00000000-0005-0000-0000-00007E010000}"/>
    <cellStyle name="Comma0 3 3" xfId="384" xr:uid="{00000000-0005-0000-0000-00007F010000}"/>
    <cellStyle name="Comma0 3 4" xfId="385" xr:uid="{00000000-0005-0000-0000-000080010000}"/>
    <cellStyle name="Comma0 3 4 2" xfId="386" xr:uid="{00000000-0005-0000-0000-000081010000}"/>
    <cellStyle name="Comma0 3 4 3" xfId="387" xr:uid="{00000000-0005-0000-0000-000082010000}"/>
    <cellStyle name="Comma0 3 5" xfId="388" xr:uid="{00000000-0005-0000-0000-000083010000}"/>
    <cellStyle name="Comma0 3 6" xfId="389" xr:uid="{00000000-0005-0000-0000-000084010000}"/>
    <cellStyle name="Comma0 3 7" xfId="390" xr:uid="{00000000-0005-0000-0000-000085010000}"/>
    <cellStyle name="Comma0 4" xfId="391" xr:uid="{00000000-0005-0000-0000-000086010000}"/>
    <cellStyle name="Comma0 4 2" xfId="392" xr:uid="{00000000-0005-0000-0000-000087010000}"/>
    <cellStyle name="Comma0 4 2 2" xfId="393" xr:uid="{00000000-0005-0000-0000-000088010000}"/>
    <cellStyle name="Comma0 4 2 3" xfId="394" xr:uid="{00000000-0005-0000-0000-000089010000}"/>
    <cellStyle name="Comma0 4 3" xfId="395" xr:uid="{00000000-0005-0000-0000-00008A010000}"/>
    <cellStyle name="Comma0 4 3 2" xfId="396" xr:uid="{00000000-0005-0000-0000-00008B010000}"/>
    <cellStyle name="Comma0 4 3 3" xfId="397" xr:uid="{00000000-0005-0000-0000-00008C010000}"/>
    <cellStyle name="Comma0 4 4" xfId="398" xr:uid="{00000000-0005-0000-0000-00008D010000}"/>
    <cellStyle name="Comma0 4 5" xfId="399" xr:uid="{00000000-0005-0000-0000-00008E010000}"/>
    <cellStyle name="Comma0 5" xfId="400" xr:uid="{00000000-0005-0000-0000-00008F010000}"/>
    <cellStyle name="Comma0 5 2" xfId="401" xr:uid="{00000000-0005-0000-0000-000090010000}"/>
    <cellStyle name="Comma0 5 3" xfId="402" xr:uid="{00000000-0005-0000-0000-000091010000}"/>
    <cellStyle name="Comma1" xfId="403" xr:uid="{00000000-0005-0000-0000-000092010000}"/>
    <cellStyle name="Comma1 2" xfId="404" xr:uid="{00000000-0005-0000-0000-000093010000}"/>
    <cellStyle name="Comma1 2 2" xfId="405" xr:uid="{00000000-0005-0000-0000-000094010000}"/>
    <cellStyle name="Comma1 2 3" xfId="406" xr:uid="{00000000-0005-0000-0000-000095010000}"/>
    <cellStyle name="Comma1 3" xfId="407" xr:uid="{00000000-0005-0000-0000-000096010000}"/>
    <cellStyle name="Comma1 4" xfId="408" xr:uid="{00000000-0005-0000-0000-000097010000}"/>
    <cellStyle name="Comma2" xfId="409" xr:uid="{00000000-0005-0000-0000-000098010000}"/>
    <cellStyle name="Comma3" xfId="410" xr:uid="{00000000-0005-0000-0000-000099010000}"/>
    <cellStyle name="Comma3 2" xfId="411" xr:uid="{00000000-0005-0000-0000-00009A010000}"/>
    <cellStyle name="Comma3 2 2" xfId="412" xr:uid="{00000000-0005-0000-0000-00009B010000}"/>
    <cellStyle name="Comma3 2 3" xfId="413" xr:uid="{00000000-0005-0000-0000-00009C010000}"/>
    <cellStyle name="Comma3 3" xfId="414" xr:uid="{00000000-0005-0000-0000-00009D010000}"/>
    <cellStyle name="Comma3 4" xfId="415" xr:uid="{00000000-0005-0000-0000-00009E010000}"/>
    <cellStyle name="Currency 2" xfId="416" xr:uid="{00000000-0005-0000-0000-00009F010000}"/>
    <cellStyle name="Currency 2 2" xfId="417" xr:uid="{00000000-0005-0000-0000-0000A0010000}"/>
    <cellStyle name="Currency 2 2 2" xfId="418" xr:uid="{00000000-0005-0000-0000-0000A1010000}"/>
    <cellStyle name="Currency 2 2 2 2" xfId="419" xr:uid="{00000000-0005-0000-0000-0000A2010000}"/>
    <cellStyle name="Currency 2 2 2 2 2" xfId="420" xr:uid="{00000000-0005-0000-0000-0000A3010000}"/>
    <cellStyle name="Currency 2 2 2 2 3" xfId="421" xr:uid="{00000000-0005-0000-0000-0000A4010000}"/>
    <cellStyle name="Currency 2 2 2 3" xfId="422" xr:uid="{00000000-0005-0000-0000-0000A5010000}"/>
    <cellStyle name="Currency 2 2 2 3 2" xfId="423" xr:uid="{00000000-0005-0000-0000-0000A6010000}"/>
    <cellStyle name="Currency 2 2 2 3 3" xfId="424" xr:uid="{00000000-0005-0000-0000-0000A7010000}"/>
    <cellStyle name="Currency 2 2 2 4" xfId="425" xr:uid="{00000000-0005-0000-0000-0000A8010000}"/>
    <cellStyle name="Currency 2 2 2 5" xfId="426" xr:uid="{00000000-0005-0000-0000-0000A9010000}"/>
    <cellStyle name="Currency 2 2 3" xfId="427" xr:uid="{00000000-0005-0000-0000-0000AA010000}"/>
    <cellStyle name="Currency 2 2 3 2" xfId="428" xr:uid="{00000000-0005-0000-0000-0000AB010000}"/>
    <cellStyle name="Currency 2 2 3 3" xfId="429" xr:uid="{00000000-0005-0000-0000-0000AC010000}"/>
    <cellStyle name="Currency 2 2 4" xfId="430" xr:uid="{00000000-0005-0000-0000-0000AD010000}"/>
    <cellStyle name="Currency 2 2 5" xfId="431" xr:uid="{00000000-0005-0000-0000-0000AE010000}"/>
    <cellStyle name="Currency 2 3" xfId="432" xr:uid="{00000000-0005-0000-0000-0000AF010000}"/>
    <cellStyle name="Currency 2 3 2" xfId="433" xr:uid="{00000000-0005-0000-0000-0000B0010000}"/>
    <cellStyle name="Currency 2 3 3" xfId="434" xr:uid="{00000000-0005-0000-0000-0000B1010000}"/>
    <cellStyle name="Currency 2 3 4" xfId="435" xr:uid="{00000000-0005-0000-0000-0000B2010000}"/>
    <cellStyle name="Currency 2 4" xfId="436" xr:uid="{00000000-0005-0000-0000-0000B3010000}"/>
    <cellStyle name="Currency 2 4 2" xfId="437" xr:uid="{00000000-0005-0000-0000-0000B4010000}"/>
    <cellStyle name="Currency 2 4 2 2" xfId="438" xr:uid="{00000000-0005-0000-0000-0000B5010000}"/>
    <cellStyle name="Currency 2 4 2 3" xfId="439" xr:uid="{00000000-0005-0000-0000-0000B6010000}"/>
    <cellStyle name="Currency 2 4 3" xfId="440" xr:uid="{00000000-0005-0000-0000-0000B7010000}"/>
    <cellStyle name="Currency 2 4 4" xfId="441" xr:uid="{00000000-0005-0000-0000-0000B8010000}"/>
    <cellStyle name="Currency 2 5" xfId="442" xr:uid="{00000000-0005-0000-0000-0000B9010000}"/>
    <cellStyle name="Currency 2 5 2" xfId="443" xr:uid="{00000000-0005-0000-0000-0000BA010000}"/>
    <cellStyle name="Currency 2 5 3" xfId="444" xr:uid="{00000000-0005-0000-0000-0000BB010000}"/>
    <cellStyle name="Currency 2 6" xfId="445" xr:uid="{00000000-0005-0000-0000-0000BC010000}"/>
    <cellStyle name="Currency 2 7" xfId="446" xr:uid="{00000000-0005-0000-0000-0000BD010000}"/>
    <cellStyle name="Currency 2 8" xfId="447" xr:uid="{00000000-0005-0000-0000-0000BE010000}"/>
    <cellStyle name="Currency 2 9" xfId="448" xr:uid="{00000000-0005-0000-0000-0000BF010000}"/>
    <cellStyle name="Currency 3" xfId="449" xr:uid="{00000000-0005-0000-0000-0000C0010000}"/>
    <cellStyle name="Currency 3 2" xfId="450" xr:uid="{00000000-0005-0000-0000-0000C1010000}"/>
    <cellStyle name="Currency 3 2 2" xfId="451" xr:uid="{00000000-0005-0000-0000-0000C2010000}"/>
    <cellStyle name="Currency 3 2 2 2" xfId="452" xr:uid="{00000000-0005-0000-0000-0000C3010000}"/>
    <cellStyle name="Currency 3 2 2 3" xfId="453" xr:uid="{00000000-0005-0000-0000-0000C4010000}"/>
    <cellStyle name="Currency 3 2 3" xfId="454" xr:uid="{00000000-0005-0000-0000-0000C5010000}"/>
    <cellStyle name="Currency 3 2 3 2" xfId="455" xr:uid="{00000000-0005-0000-0000-0000C6010000}"/>
    <cellStyle name="Currency 3 2 3 3" xfId="456" xr:uid="{00000000-0005-0000-0000-0000C7010000}"/>
    <cellStyle name="Currency 3 2 4" xfId="457" xr:uid="{00000000-0005-0000-0000-0000C8010000}"/>
    <cellStyle name="Currency 3 2 5" xfId="458" xr:uid="{00000000-0005-0000-0000-0000C9010000}"/>
    <cellStyle name="Currency 3 3" xfId="459" xr:uid="{00000000-0005-0000-0000-0000CA010000}"/>
    <cellStyle name="Currency 3 3 2" xfId="460" xr:uid="{00000000-0005-0000-0000-0000CB010000}"/>
    <cellStyle name="Currency 3 3 2 2" xfId="461" xr:uid="{00000000-0005-0000-0000-0000CC010000}"/>
    <cellStyle name="Currency 3 3 2 3" xfId="462" xr:uid="{00000000-0005-0000-0000-0000CD010000}"/>
    <cellStyle name="Currency 3 3 3" xfId="463" xr:uid="{00000000-0005-0000-0000-0000CE010000}"/>
    <cellStyle name="Currency 3 3 4" xfId="464" xr:uid="{00000000-0005-0000-0000-0000CF010000}"/>
    <cellStyle name="Currency 3 4" xfId="465" xr:uid="{00000000-0005-0000-0000-0000D0010000}"/>
    <cellStyle name="Currency 3 4 2" xfId="466" xr:uid="{00000000-0005-0000-0000-0000D1010000}"/>
    <cellStyle name="Currency 3 4 3" xfId="467" xr:uid="{00000000-0005-0000-0000-0000D2010000}"/>
    <cellStyle name="Currency 3 5" xfId="468" xr:uid="{00000000-0005-0000-0000-0000D3010000}"/>
    <cellStyle name="Currency 3 6" xfId="469" xr:uid="{00000000-0005-0000-0000-0000D4010000}"/>
    <cellStyle name="Currency 4" xfId="470" xr:uid="{00000000-0005-0000-0000-0000D5010000}"/>
    <cellStyle name="Currency 4 2" xfId="471" xr:uid="{00000000-0005-0000-0000-0000D6010000}"/>
    <cellStyle name="Currency 4 2 2" xfId="472" xr:uid="{00000000-0005-0000-0000-0000D7010000}"/>
    <cellStyle name="Currency 4 2 2 2" xfId="473" xr:uid="{00000000-0005-0000-0000-0000D8010000}"/>
    <cellStyle name="Currency 4 2 2 2 2" xfId="474" xr:uid="{00000000-0005-0000-0000-0000D9010000}"/>
    <cellStyle name="Currency 4 2 2 2 3" xfId="475" xr:uid="{00000000-0005-0000-0000-0000DA010000}"/>
    <cellStyle name="Currency 4 2 2 3" xfId="476" xr:uid="{00000000-0005-0000-0000-0000DB010000}"/>
    <cellStyle name="Currency 4 2 2 4" xfId="477" xr:uid="{00000000-0005-0000-0000-0000DC010000}"/>
    <cellStyle name="Currency 4 2 3" xfId="478" xr:uid="{00000000-0005-0000-0000-0000DD010000}"/>
    <cellStyle name="Currency 4 2 3 2" xfId="479" xr:uid="{00000000-0005-0000-0000-0000DE010000}"/>
    <cellStyle name="Currency 4 2 3 3" xfId="480" xr:uid="{00000000-0005-0000-0000-0000DF010000}"/>
    <cellStyle name="Currency 4 2 4" xfId="481" xr:uid="{00000000-0005-0000-0000-0000E0010000}"/>
    <cellStyle name="Currency 4 2 5" xfId="482" xr:uid="{00000000-0005-0000-0000-0000E1010000}"/>
    <cellStyle name="Currency 4 3" xfId="483" xr:uid="{00000000-0005-0000-0000-0000E2010000}"/>
    <cellStyle name="Currency 4 3 2" xfId="484" xr:uid="{00000000-0005-0000-0000-0000E3010000}"/>
    <cellStyle name="Currency 4 3 2 2" xfId="485" xr:uid="{00000000-0005-0000-0000-0000E4010000}"/>
    <cellStyle name="Currency 4 3 2 3" xfId="486" xr:uid="{00000000-0005-0000-0000-0000E5010000}"/>
    <cellStyle name="Currency 4 3 3" xfId="487" xr:uid="{00000000-0005-0000-0000-0000E6010000}"/>
    <cellStyle name="Currency 4 3 4" xfId="488" xr:uid="{00000000-0005-0000-0000-0000E7010000}"/>
    <cellStyle name="Currency 4 4" xfId="489" xr:uid="{00000000-0005-0000-0000-0000E8010000}"/>
    <cellStyle name="Currency 4 4 2" xfId="490" xr:uid="{00000000-0005-0000-0000-0000E9010000}"/>
    <cellStyle name="Currency 4 4 3" xfId="491" xr:uid="{00000000-0005-0000-0000-0000EA010000}"/>
    <cellStyle name="Currency 4 5" xfId="492" xr:uid="{00000000-0005-0000-0000-0000EB010000}"/>
    <cellStyle name="Currency 4 6" xfId="493" xr:uid="{00000000-0005-0000-0000-0000EC010000}"/>
    <cellStyle name="Currency 4 7" xfId="494" xr:uid="{00000000-0005-0000-0000-0000ED010000}"/>
    <cellStyle name="Currency 5" xfId="495" xr:uid="{00000000-0005-0000-0000-0000EE010000}"/>
    <cellStyle name="Currency 5 2" xfId="496" xr:uid="{00000000-0005-0000-0000-0000EF010000}"/>
    <cellStyle name="Currency 5 2 2" xfId="497" xr:uid="{00000000-0005-0000-0000-0000F0010000}"/>
    <cellStyle name="Currency 5 2 2 2" xfId="498" xr:uid="{00000000-0005-0000-0000-0000F1010000}"/>
    <cellStyle name="Currency 5 2 2 3" xfId="499" xr:uid="{00000000-0005-0000-0000-0000F2010000}"/>
    <cellStyle name="Currency 5 2 3" xfId="500" xr:uid="{00000000-0005-0000-0000-0000F3010000}"/>
    <cellStyle name="Currency 5 2 3 2" xfId="501" xr:uid="{00000000-0005-0000-0000-0000F4010000}"/>
    <cellStyle name="Currency 5 2 3 3" xfId="502" xr:uid="{00000000-0005-0000-0000-0000F5010000}"/>
    <cellStyle name="Currency 5 2 4" xfId="503" xr:uid="{00000000-0005-0000-0000-0000F6010000}"/>
    <cellStyle name="Currency 5 2 5" xfId="504" xr:uid="{00000000-0005-0000-0000-0000F7010000}"/>
    <cellStyle name="Currency 5 3" xfId="505" xr:uid="{00000000-0005-0000-0000-0000F8010000}"/>
    <cellStyle name="Currency 5 3 2" xfId="506" xr:uid="{00000000-0005-0000-0000-0000F9010000}"/>
    <cellStyle name="Currency 5 3 2 2" xfId="507" xr:uid="{00000000-0005-0000-0000-0000FA010000}"/>
    <cellStyle name="Currency 5 3 2 3" xfId="508" xr:uid="{00000000-0005-0000-0000-0000FB010000}"/>
    <cellStyle name="Currency 5 3 3" xfId="509" xr:uid="{00000000-0005-0000-0000-0000FC010000}"/>
    <cellStyle name="Currency 5 3 4" xfId="510" xr:uid="{00000000-0005-0000-0000-0000FD010000}"/>
    <cellStyle name="Currency 5 4" xfId="511" xr:uid="{00000000-0005-0000-0000-0000FE010000}"/>
    <cellStyle name="Currency 5 4 2" xfId="512" xr:uid="{00000000-0005-0000-0000-0000FF010000}"/>
    <cellStyle name="Currency 5 4 3" xfId="513" xr:uid="{00000000-0005-0000-0000-000000020000}"/>
    <cellStyle name="Currency 5 4 4" xfId="514" xr:uid="{00000000-0005-0000-0000-000001020000}"/>
    <cellStyle name="Currency 5 5" xfId="515" xr:uid="{00000000-0005-0000-0000-000002020000}"/>
    <cellStyle name="Currency 5 5 2" xfId="516" xr:uid="{00000000-0005-0000-0000-000003020000}"/>
    <cellStyle name="Currency 5 5 3" xfId="517" xr:uid="{00000000-0005-0000-0000-000004020000}"/>
    <cellStyle name="Currency 5 6" xfId="518" xr:uid="{00000000-0005-0000-0000-000005020000}"/>
    <cellStyle name="Currency 5 7" xfId="519" xr:uid="{00000000-0005-0000-0000-000006020000}"/>
    <cellStyle name="Currency 6" xfId="520" xr:uid="{00000000-0005-0000-0000-000007020000}"/>
    <cellStyle name="Currency 6 2" xfId="521" xr:uid="{00000000-0005-0000-0000-000008020000}"/>
    <cellStyle name="Currency 6 2 2" xfId="522" xr:uid="{00000000-0005-0000-0000-000009020000}"/>
    <cellStyle name="Currency 6 2 2 2" xfId="523" xr:uid="{00000000-0005-0000-0000-00000A020000}"/>
    <cellStyle name="Currency 6 2 2 3" xfId="524" xr:uid="{00000000-0005-0000-0000-00000B020000}"/>
    <cellStyle name="Currency 6 2 3" xfId="525" xr:uid="{00000000-0005-0000-0000-00000C020000}"/>
    <cellStyle name="Currency 6 2 4" xfId="526" xr:uid="{00000000-0005-0000-0000-00000D020000}"/>
    <cellStyle name="Currency 6 3" xfId="527" xr:uid="{00000000-0005-0000-0000-00000E020000}"/>
    <cellStyle name="Currency 6 3 2" xfId="528" xr:uid="{00000000-0005-0000-0000-00000F020000}"/>
    <cellStyle name="Currency 6 3 3" xfId="529" xr:uid="{00000000-0005-0000-0000-000010020000}"/>
    <cellStyle name="Currency 6 3 4" xfId="530" xr:uid="{00000000-0005-0000-0000-000011020000}"/>
    <cellStyle name="Currency 6 4" xfId="531" xr:uid="{00000000-0005-0000-0000-000012020000}"/>
    <cellStyle name="Currency 6 4 2" xfId="532" xr:uid="{00000000-0005-0000-0000-000013020000}"/>
    <cellStyle name="Currency 6 4 3" xfId="533" xr:uid="{00000000-0005-0000-0000-000014020000}"/>
    <cellStyle name="Currency 6 5" xfId="534" xr:uid="{00000000-0005-0000-0000-000015020000}"/>
    <cellStyle name="Currency 6 6" xfId="535" xr:uid="{00000000-0005-0000-0000-000016020000}"/>
    <cellStyle name="Currency 7" xfId="536" xr:uid="{00000000-0005-0000-0000-000017020000}"/>
    <cellStyle name="Currency 7 2" xfId="537" xr:uid="{00000000-0005-0000-0000-000018020000}"/>
    <cellStyle name="Currency 7 2 2" xfId="538" xr:uid="{00000000-0005-0000-0000-000019020000}"/>
    <cellStyle name="Currency 7 2 2 2" xfId="539" xr:uid="{00000000-0005-0000-0000-00001A020000}"/>
    <cellStyle name="Currency 7 2 2 3" xfId="540" xr:uid="{00000000-0005-0000-0000-00001B020000}"/>
    <cellStyle name="Currency 7 2 3" xfId="541" xr:uid="{00000000-0005-0000-0000-00001C020000}"/>
    <cellStyle name="Currency 7 2 4" xfId="542" xr:uid="{00000000-0005-0000-0000-00001D020000}"/>
    <cellStyle name="Currency 7 3" xfId="543" xr:uid="{00000000-0005-0000-0000-00001E020000}"/>
    <cellStyle name="Currency 7 3 2" xfId="544" xr:uid="{00000000-0005-0000-0000-00001F020000}"/>
    <cellStyle name="Currency 7 3 3" xfId="545" xr:uid="{00000000-0005-0000-0000-000020020000}"/>
    <cellStyle name="Currency 7 4" xfId="546" xr:uid="{00000000-0005-0000-0000-000021020000}"/>
    <cellStyle name="Currency 7 5" xfId="547" xr:uid="{00000000-0005-0000-0000-000022020000}"/>
    <cellStyle name="Currency 8" xfId="548" xr:uid="{00000000-0005-0000-0000-000023020000}"/>
    <cellStyle name="Currency0" xfId="549" xr:uid="{00000000-0005-0000-0000-000024020000}"/>
    <cellStyle name="Currency0 2" xfId="550" xr:uid="{00000000-0005-0000-0000-000025020000}"/>
    <cellStyle name="Currency0 2 2" xfId="551" xr:uid="{00000000-0005-0000-0000-000026020000}"/>
    <cellStyle name="Currency0 2 2 2" xfId="552" xr:uid="{00000000-0005-0000-0000-000027020000}"/>
    <cellStyle name="Currency0 2 2 3" xfId="553" xr:uid="{00000000-0005-0000-0000-000028020000}"/>
    <cellStyle name="Currency0 2 3" xfId="554" xr:uid="{00000000-0005-0000-0000-000029020000}"/>
    <cellStyle name="Currency0 2 3 2" xfId="555" xr:uid="{00000000-0005-0000-0000-00002A020000}"/>
    <cellStyle name="Currency0 2 3 3" xfId="556" xr:uid="{00000000-0005-0000-0000-00002B020000}"/>
    <cellStyle name="Currency0 2 4" xfId="557" xr:uid="{00000000-0005-0000-0000-00002C020000}"/>
    <cellStyle name="Currency0 2 5" xfId="558" xr:uid="{00000000-0005-0000-0000-00002D020000}"/>
    <cellStyle name="Currency0 3" xfId="559" xr:uid="{00000000-0005-0000-0000-00002E020000}"/>
    <cellStyle name="Currency0 3 2" xfId="560" xr:uid="{00000000-0005-0000-0000-00002F020000}"/>
    <cellStyle name="Currency0 3 2 2" xfId="561" xr:uid="{00000000-0005-0000-0000-000030020000}"/>
    <cellStyle name="Currency0 3 2 3" xfId="562" xr:uid="{00000000-0005-0000-0000-000031020000}"/>
    <cellStyle name="Currency0 4" xfId="563" xr:uid="{00000000-0005-0000-0000-000032020000}"/>
    <cellStyle name="Currency0 4 2" xfId="564" xr:uid="{00000000-0005-0000-0000-000033020000}"/>
    <cellStyle name="Currency0 4 3" xfId="565" xr:uid="{00000000-0005-0000-0000-000034020000}"/>
    <cellStyle name="Currency0 5" xfId="566" xr:uid="{00000000-0005-0000-0000-000035020000}"/>
    <cellStyle name="Currency0 6" xfId="567" xr:uid="{00000000-0005-0000-0000-000036020000}"/>
    <cellStyle name="Currency0 7" xfId="568" xr:uid="{00000000-0005-0000-0000-000037020000}"/>
    <cellStyle name="Date" xfId="569" xr:uid="{00000000-0005-0000-0000-000038020000}"/>
    <cellStyle name="Date 2" xfId="570" xr:uid="{00000000-0005-0000-0000-000039020000}"/>
    <cellStyle name="Date 2 2" xfId="571" xr:uid="{00000000-0005-0000-0000-00003A020000}"/>
    <cellStyle name="Date 2 2 2" xfId="572" xr:uid="{00000000-0005-0000-0000-00003B020000}"/>
    <cellStyle name="Date 2 2 3" xfId="573" xr:uid="{00000000-0005-0000-0000-00003C020000}"/>
    <cellStyle name="Date 3" xfId="574" xr:uid="{00000000-0005-0000-0000-00003D020000}"/>
    <cellStyle name="Date 3 2" xfId="575" xr:uid="{00000000-0005-0000-0000-00003E020000}"/>
    <cellStyle name="Date 4" xfId="576" xr:uid="{00000000-0005-0000-0000-00003F020000}"/>
    <cellStyle name="Date 4 2" xfId="577" xr:uid="{00000000-0005-0000-0000-000040020000}"/>
    <cellStyle name="Date 4 3" xfId="578" xr:uid="{00000000-0005-0000-0000-000041020000}"/>
    <cellStyle name="Date 5" xfId="579" xr:uid="{00000000-0005-0000-0000-000042020000}"/>
    <cellStyle name="Date 6" xfId="580" xr:uid="{00000000-0005-0000-0000-000043020000}"/>
    <cellStyle name="Date 7" xfId="581" xr:uid="{00000000-0005-0000-0000-000044020000}"/>
    <cellStyle name="Explanatory Text" xfId="582" builtinId="53" customBuiltin="1"/>
    <cellStyle name="Explanatory Text 2" xfId="583" xr:uid="{00000000-0005-0000-0000-000046020000}"/>
    <cellStyle name="Explanatory Text 3" xfId="584" xr:uid="{00000000-0005-0000-0000-000047020000}"/>
    <cellStyle name="F2" xfId="585" xr:uid="{00000000-0005-0000-0000-000048020000}"/>
    <cellStyle name="F2 2" xfId="586" xr:uid="{00000000-0005-0000-0000-000049020000}"/>
    <cellStyle name="F2 2 2" xfId="587" xr:uid="{00000000-0005-0000-0000-00004A020000}"/>
    <cellStyle name="F2 2 2 2" xfId="588" xr:uid="{00000000-0005-0000-0000-00004B020000}"/>
    <cellStyle name="F2 2 2 3" xfId="589" xr:uid="{00000000-0005-0000-0000-00004C020000}"/>
    <cellStyle name="F2 2 3" xfId="590" xr:uid="{00000000-0005-0000-0000-00004D020000}"/>
    <cellStyle name="F2 2 4" xfId="591" xr:uid="{00000000-0005-0000-0000-00004E020000}"/>
    <cellStyle name="F2 3" xfId="592" xr:uid="{00000000-0005-0000-0000-00004F020000}"/>
    <cellStyle name="F2_ScopeBOQ-Phala2" xfId="593" xr:uid="{00000000-0005-0000-0000-000050020000}"/>
    <cellStyle name="F3" xfId="594" xr:uid="{00000000-0005-0000-0000-000051020000}"/>
    <cellStyle name="F3 2" xfId="595" xr:uid="{00000000-0005-0000-0000-000052020000}"/>
    <cellStyle name="F3 2 2" xfId="596" xr:uid="{00000000-0005-0000-0000-000053020000}"/>
    <cellStyle name="F3 2 3" xfId="597" xr:uid="{00000000-0005-0000-0000-000054020000}"/>
    <cellStyle name="F3 3" xfId="598" xr:uid="{00000000-0005-0000-0000-000055020000}"/>
    <cellStyle name="F3 4" xfId="599" xr:uid="{00000000-0005-0000-0000-000056020000}"/>
    <cellStyle name="F4" xfId="600" xr:uid="{00000000-0005-0000-0000-000057020000}"/>
    <cellStyle name="F5" xfId="601" xr:uid="{00000000-0005-0000-0000-000058020000}"/>
    <cellStyle name="F6" xfId="602" xr:uid="{00000000-0005-0000-0000-000059020000}"/>
    <cellStyle name="F7" xfId="603" xr:uid="{00000000-0005-0000-0000-00005A020000}"/>
    <cellStyle name="F8" xfId="604" xr:uid="{00000000-0005-0000-0000-00005B020000}"/>
    <cellStyle name="Fixed" xfId="605" xr:uid="{00000000-0005-0000-0000-00005C020000}"/>
    <cellStyle name="Fixed 2" xfId="606" xr:uid="{00000000-0005-0000-0000-00005D020000}"/>
    <cellStyle name="Fixed 2 2" xfId="607" xr:uid="{00000000-0005-0000-0000-00005E020000}"/>
    <cellStyle name="Fixed 2 2 2" xfId="608" xr:uid="{00000000-0005-0000-0000-00005F020000}"/>
    <cellStyle name="Fixed 2 2 3" xfId="609" xr:uid="{00000000-0005-0000-0000-000060020000}"/>
    <cellStyle name="Fixed 3" xfId="610" xr:uid="{00000000-0005-0000-0000-000061020000}"/>
    <cellStyle name="Fixed 3 2" xfId="611" xr:uid="{00000000-0005-0000-0000-000062020000}"/>
    <cellStyle name="Fixed 4" xfId="612" xr:uid="{00000000-0005-0000-0000-000063020000}"/>
    <cellStyle name="Fixed 4 2" xfId="613" xr:uid="{00000000-0005-0000-0000-000064020000}"/>
    <cellStyle name="Fixed 4 3" xfId="614" xr:uid="{00000000-0005-0000-0000-000065020000}"/>
    <cellStyle name="Fixed 5" xfId="615" xr:uid="{00000000-0005-0000-0000-000066020000}"/>
    <cellStyle name="Fixed 6" xfId="616" xr:uid="{00000000-0005-0000-0000-000067020000}"/>
    <cellStyle name="Fixed 7" xfId="617" xr:uid="{00000000-0005-0000-0000-000068020000}"/>
    <cellStyle name="Good" xfId="618" builtinId="26" customBuiltin="1"/>
    <cellStyle name="Good 2" xfId="619" xr:uid="{00000000-0005-0000-0000-00006A020000}"/>
    <cellStyle name="Good 3" xfId="620" xr:uid="{00000000-0005-0000-0000-00006B020000}"/>
    <cellStyle name="Heading 1" xfId="621" builtinId="16" customBuiltin="1"/>
    <cellStyle name="Heading 1 2" xfId="622" xr:uid="{00000000-0005-0000-0000-00006D020000}"/>
    <cellStyle name="Heading 1 2 2" xfId="623" xr:uid="{00000000-0005-0000-0000-00006E020000}"/>
    <cellStyle name="Heading 1 3" xfId="624" xr:uid="{00000000-0005-0000-0000-00006F020000}"/>
    <cellStyle name="Heading 2" xfId="625" builtinId="17" customBuiltin="1"/>
    <cellStyle name="Heading 2 2" xfId="626" xr:uid="{00000000-0005-0000-0000-000071020000}"/>
    <cellStyle name="Heading 2 2 2" xfId="627" xr:uid="{00000000-0005-0000-0000-000072020000}"/>
    <cellStyle name="Heading 2 3" xfId="628" xr:uid="{00000000-0005-0000-0000-000073020000}"/>
    <cellStyle name="Heading 3" xfId="629" builtinId="18" customBuiltin="1"/>
    <cellStyle name="Heading 3 2" xfId="630" xr:uid="{00000000-0005-0000-0000-000075020000}"/>
    <cellStyle name="Heading 3 3" xfId="631" xr:uid="{00000000-0005-0000-0000-000076020000}"/>
    <cellStyle name="Heading 4" xfId="632" builtinId="19" customBuiltin="1"/>
    <cellStyle name="Heading 4 2" xfId="633" xr:uid="{00000000-0005-0000-0000-000078020000}"/>
    <cellStyle name="Heading 4 3" xfId="634" xr:uid="{00000000-0005-0000-0000-000079020000}"/>
    <cellStyle name="HEADING1" xfId="635" xr:uid="{00000000-0005-0000-0000-00007A020000}"/>
    <cellStyle name="HEADING1 2" xfId="636" xr:uid="{00000000-0005-0000-0000-00007B020000}"/>
    <cellStyle name="HEADING2" xfId="637" xr:uid="{00000000-0005-0000-0000-00007C020000}"/>
    <cellStyle name="HEADING2 2" xfId="638" xr:uid="{00000000-0005-0000-0000-00007D020000}"/>
    <cellStyle name="Hyperlink 2" xfId="639" xr:uid="{00000000-0005-0000-0000-00007E020000}"/>
    <cellStyle name="Hyperlink 2 2" xfId="640" xr:uid="{00000000-0005-0000-0000-00007F020000}"/>
    <cellStyle name="Input" xfId="641" builtinId="20" customBuiltin="1"/>
    <cellStyle name="Input 2" xfId="642" xr:uid="{00000000-0005-0000-0000-000081020000}"/>
    <cellStyle name="Input 3" xfId="643" xr:uid="{00000000-0005-0000-0000-000082020000}"/>
    <cellStyle name="Linked Cell" xfId="644" builtinId="24" customBuiltin="1"/>
    <cellStyle name="Linked Cell 2" xfId="645" xr:uid="{00000000-0005-0000-0000-000084020000}"/>
    <cellStyle name="Linked Cell 3" xfId="646" xr:uid="{00000000-0005-0000-0000-000085020000}"/>
    <cellStyle name="Neutral" xfId="647" builtinId="28" customBuiltin="1"/>
    <cellStyle name="Neutral 2" xfId="648" xr:uid="{00000000-0005-0000-0000-000087020000}"/>
    <cellStyle name="Neutral 3" xfId="649" xr:uid="{00000000-0005-0000-0000-000088020000}"/>
    <cellStyle name="Normal" xfId="0" builtinId="0"/>
    <cellStyle name="Normal 11" xfId="650" xr:uid="{00000000-0005-0000-0000-00008A020000}"/>
    <cellStyle name="Normal 11 2" xfId="651" xr:uid="{00000000-0005-0000-0000-00008B020000}"/>
    <cellStyle name="Normal 11 2 2" xfId="652" xr:uid="{00000000-0005-0000-0000-00008C020000}"/>
    <cellStyle name="Normal 11 2 3" xfId="653" xr:uid="{00000000-0005-0000-0000-00008D020000}"/>
    <cellStyle name="Normal 11 3" xfId="654" xr:uid="{00000000-0005-0000-0000-00008E020000}"/>
    <cellStyle name="Normal 11 4" xfId="655" xr:uid="{00000000-0005-0000-0000-00008F020000}"/>
    <cellStyle name="Normal 13" xfId="656" xr:uid="{00000000-0005-0000-0000-000090020000}"/>
    <cellStyle name="Normal 13 2" xfId="657" xr:uid="{00000000-0005-0000-0000-000091020000}"/>
    <cellStyle name="Normal 13 3" xfId="658" xr:uid="{00000000-0005-0000-0000-000092020000}"/>
    <cellStyle name="Normal 16" xfId="659" xr:uid="{00000000-0005-0000-0000-000093020000}"/>
    <cellStyle name="Normal 16 2" xfId="660" xr:uid="{00000000-0005-0000-0000-000094020000}"/>
    <cellStyle name="Normal 16 3" xfId="661" xr:uid="{00000000-0005-0000-0000-000095020000}"/>
    <cellStyle name="Normal 2" xfId="662" xr:uid="{00000000-0005-0000-0000-000096020000}"/>
    <cellStyle name="Normal 2 2" xfId="663" xr:uid="{00000000-0005-0000-0000-000097020000}"/>
    <cellStyle name="Normal 2 2 2" xfId="664" xr:uid="{00000000-0005-0000-0000-000098020000}"/>
    <cellStyle name="Normal 2 2 2 2" xfId="665" xr:uid="{00000000-0005-0000-0000-000099020000}"/>
    <cellStyle name="Normal 2 2 2 3" xfId="666" xr:uid="{00000000-0005-0000-0000-00009A020000}"/>
    <cellStyle name="Normal 2 2 3" xfId="667" xr:uid="{00000000-0005-0000-0000-00009B020000}"/>
    <cellStyle name="Normal 2 2 4" xfId="668" xr:uid="{00000000-0005-0000-0000-00009C020000}"/>
    <cellStyle name="Normal 2 3" xfId="669" xr:uid="{00000000-0005-0000-0000-00009D020000}"/>
    <cellStyle name="Normal 2 3 2" xfId="670" xr:uid="{00000000-0005-0000-0000-00009E020000}"/>
    <cellStyle name="Normal 2 3 3" xfId="671" xr:uid="{00000000-0005-0000-0000-00009F020000}"/>
    <cellStyle name="Normal 2 4" xfId="672" xr:uid="{00000000-0005-0000-0000-0000A0020000}"/>
    <cellStyle name="Normal 2 4 2" xfId="673" xr:uid="{00000000-0005-0000-0000-0000A1020000}"/>
    <cellStyle name="Normal 2 4 3" xfId="674" xr:uid="{00000000-0005-0000-0000-0000A2020000}"/>
    <cellStyle name="Normal 2 5" xfId="675" xr:uid="{00000000-0005-0000-0000-0000A3020000}"/>
    <cellStyle name="Normal 29" xfId="742" xr:uid="{0C4FE8CA-032C-49C6-9E6F-48B5B34B5C8F}"/>
    <cellStyle name="Normal 3" xfId="676" xr:uid="{00000000-0005-0000-0000-0000A4020000}"/>
    <cellStyle name="Normal 3 2" xfId="677" xr:uid="{00000000-0005-0000-0000-0000A5020000}"/>
    <cellStyle name="Normal 3 2 2" xfId="678" xr:uid="{00000000-0005-0000-0000-0000A6020000}"/>
    <cellStyle name="Normal 3 2 2 2" xfId="679" xr:uid="{00000000-0005-0000-0000-0000A7020000}"/>
    <cellStyle name="Normal 3 2 2 3" xfId="680" xr:uid="{00000000-0005-0000-0000-0000A8020000}"/>
    <cellStyle name="Normal 3 2 3" xfId="681" xr:uid="{00000000-0005-0000-0000-0000A9020000}"/>
    <cellStyle name="Normal 3 2 4" xfId="682" xr:uid="{00000000-0005-0000-0000-0000AA020000}"/>
    <cellStyle name="Normal 3 3" xfId="683" xr:uid="{00000000-0005-0000-0000-0000AB020000}"/>
    <cellStyle name="Normal 3 3 2" xfId="684" xr:uid="{00000000-0005-0000-0000-0000AC020000}"/>
    <cellStyle name="Normal 3 3 2 2" xfId="685" xr:uid="{00000000-0005-0000-0000-0000AD020000}"/>
    <cellStyle name="Normal 3 3 2 3" xfId="686" xr:uid="{00000000-0005-0000-0000-0000AE020000}"/>
    <cellStyle name="Normal 3 3 3" xfId="687" xr:uid="{00000000-0005-0000-0000-0000AF020000}"/>
    <cellStyle name="Normal 3 3 4" xfId="688" xr:uid="{00000000-0005-0000-0000-0000B0020000}"/>
    <cellStyle name="Normal 3 4" xfId="689" xr:uid="{00000000-0005-0000-0000-0000B1020000}"/>
    <cellStyle name="Normal 3 4 2" xfId="690" xr:uid="{00000000-0005-0000-0000-0000B2020000}"/>
    <cellStyle name="Normal 3 4 3" xfId="691" xr:uid="{00000000-0005-0000-0000-0000B3020000}"/>
    <cellStyle name="Normal 3 5" xfId="692" xr:uid="{00000000-0005-0000-0000-0000B4020000}"/>
    <cellStyle name="Normal 3 6" xfId="693" xr:uid="{00000000-0005-0000-0000-0000B5020000}"/>
    <cellStyle name="Normal 4" xfId="694" xr:uid="{00000000-0005-0000-0000-0000B6020000}"/>
    <cellStyle name="Normal 4 2" xfId="695" xr:uid="{00000000-0005-0000-0000-0000B7020000}"/>
    <cellStyle name="Normal 4 2 2" xfId="696" xr:uid="{00000000-0005-0000-0000-0000B8020000}"/>
    <cellStyle name="Normal 4 2 2 2" xfId="697" xr:uid="{00000000-0005-0000-0000-0000B9020000}"/>
    <cellStyle name="Normal 4 2 3" xfId="698" xr:uid="{00000000-0005-0000-0000-0000BA020000}"/>
    <cellStyle name="Normal 4 3" xfId="699" xr:uid="{00000000-0005-0000-0000-0000BB020000}"/>
    <cellStyle name="Normal 4 3 2" xfId="700" xr:uid="{00000000-0005-0000-0000-0000BC020000}"/>
    <cellStyle name="Normal 4 3 2 2" xfId="701" xr:uid="{00000000-0005-0000-0000-0000BD020000}"/>
    <cellStyle name="Normal 4 3 2 3" xfId="702" xr:uid="{00000000-0005-0000-0000-0000BE020000}"/>
    <cellStyle name="Normal 4 3 3" xfId="703" xr:uid="{00000000-0005-0000-0000-0000BF020000}"/>
    <cellStyle name="Normal 4 3 4" xfId="704" xr:uid="{00000000-0005-0000-0000-0000C0020000}"/>
    <cellStyle name="Normal 4 4" xfId="705" xr:uid="{00000000-0005-0000-0000-0000C1020000}"/>
    <cellStyle name="Normal 5" xfId="706" xr:uid="{00000000-0005-0000-0000-0000C2020000}"/>
    <cellStyle name="Normal 5 2" xfId="743" xr:uid="{0D6FCA61-B228-430A-9C7A-B9F09DCE7F60}"/>
    <cellStyle name="Normal 8" xfId="741" xr:uid="{784161AF-8548-4CD1-8512-35674FDA3C0E}"/>
    <cellStyle name="Note" xfId="707" builtinId="10" customBuiltin="1"/>
    <cellStyle name="Note 2" xfId="708" xr:uid="{00000000-0005-0000-0000-0000C4020000}"/>
    <cellStyle name="Note 3" xfId="709" xr:uid="{00000000-0005-0000-0000-0000C5020000}"/>
    <cellStyle name="Note 3 2" xfId="710" xr:uid="{00000000-0005-0000-0000-0000C6020000}"/>
    <cellStyle name="Note 3 3" xfId="711" xr:uid="{00000000-0005-0000-0000-0000C7020000}"/>
    <cellStyle name="Note 4" xfId="712" xr:uid="{00000000-0005-0000-0000-0000C8020000}"/>
    <cellStyle name="Note 5" xfId="713" xr:uid="{00000000-0005-0000-0000-0000C9020000}"/>
    <cellStyle name="OPSKRIF" xfId="714" xr:uid="{00000000-0005-0000-0000-0000CA020000}"/>
    <cellStyle name="opskrif1" xfId="715" xr:uid="{00000000-0005-0000-0000-0000CB020000}"/>
    <cellStyle name="or" xfId="716" xr:uid="{00000000-0005-0000-0000-0000CC020000}"/>
    <cellStyle name="Output" xfId="717" builtinId="21" customBuiltin="1"/>
    <cellStyle name="Output 2" xfId="718" xr:uid="{00000000-0005-0000-0000-0000CE020000}"/>
    <cellStyle name="Output 3" xfId="719" xr:uid="{00000000-0005-0000-0000-0000CF020000}"/>
    <cellStyle name="Percent" xfId="720" builtinId="5"/>
    <cellStyle name="Percent 2" xfId="721" xr:uid="{00000000-0005-0000-0000-0000D1020000}"/>
    <cellStyle name="Percent 2 2" xfId="722" xr:uid="{00000000-0005-0000-0000-0000D2020000}"/>
    <cellStyle name="Percent 2 2 2" xfId="723" xr:uid="{00000000-0005-0000-0000-0000D3020000}"/>
    <cellStyle name="Percent 2 2 3" xfId="724" xr:uid="{00000000-0005-0000-0000-0000D4020000}"/>
    <cellStyle name="Percent 2 3" xfId="725" xr:uid="{00000000-0005-0000-0000-0000D5020000}"/>
    <cellStyle name="Percent 2 4" xfId="726" xr:uid="{00000000-0005-0000-0000-0000D6020000}"/>
    <cellStyle name="Percent 3" xfId="727" xr:uid="{00000000-0005-0000-0000-0000D7020000}"/>
    <cellStyle name="Percent 3 2" xfId="739" xr:uid="{00000000-0005-0000-0000-0000D8020000}"/>
    <cellStyle name="Title" xfId="728" builtinId="15" customBuiltin="1"/>
    <cellStyle name="Title 2" xfId="729" xr:uid="{00000000-0005-0000-0000-0000DA020000}"/>
    <cellStyle name="Title 3" xfId="730" xr:uid="{00000000-0005-0000-0000-0000DB020000}"/>
    <cellStyle name="Total" xfId="731" builtinId="25" customBuiltin="1"/>
    <cellStyle name="Total 2" xfId="732" xr:uid="{00000000-0005-0000-0000-0000DD020000}"/>
    <cellStyle name="Total 2 2" xfId="733" xr:uid="{00000000-0005-0000-0000-0000DE020000}"/>
    <cellStyle name="Total 3" xfId="734" xr:uid="{00000000-0005-0000-0000-0000DF020000}"/>
    <cellStyle name="Total 4" xfId="735" xr:uid="{00000000-0005-0000-0000-0000E0020000}"/>
    <cellStyle name="Warning Text" xfId="736" builtinId="11" customBuiltin="1"/>
    <cellStyle name="Warning Text 2" xfId="737" xr:uid="{00000000-0005-0000-0000-0000E2020000}"/>
    <cellStyle name="Warning Text 3" xfId="738" xr:uid="{00000000-0005-0000-0000-0000E3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1771650</xdr:colOff>
      <xdr:row>3</xdr:row>
      <xdr:rowOff>95250</xdr:rowOff>
    </xdr:from>
    <xdr:to>
      <xdr:col>1</xdr:col>
      <xdr:colOff>3381375</xdr:colOff>
      <xdr:row>11</xdr:row>
      <xdr:rowOff>54094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67858C-2892-CBCC-E369-F230AD2EA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6025" y="619125"/>
          <a:ext cx="1609725" cy="12542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3</xdr:row>
      <xdr:rowOff>66674</xdr:rowOff>
    </xdr:from>
    <xdr:to>
      <xdr:col>1</xdr:col>
      <xdr:colOff>3719948</xdr:colOff>
      <xdr:row>9</xdr:row>
      <xdr:rowOff>228599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98F27E-164B-4C3D-B2DD-E3CCAD788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" y="866774"/>
          <a:ext cx="2767448" cy="2162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1952624</xdr:colOff>
      <xdr:row>0</xdr:row>
      <xdr:rowOff>504825</xdr:rowOff>
    </xdr:from>
    <xdr:to>
      <xdr:col>0</xdr:col>
      <xdr:colOff>4122693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DF0475-3EDC-447A-857D-CE41488DA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2624" y="504825"/>
          <a:ext cx="2170069" cy="1695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-%20RAL%20C364%20-%20Rehab%20of%20Road%20P98_2%20-%20Phase%202/Admin%20Data/Contract%20Admin/Quantities/PROJECTS/AA%20P98.2/PHASE%202/EVALUATION%20TENDER%202021%20Schedule%20of%20Quantities_re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"/>
      <sheetName val="SUMMARY"/>
      <sheetName val="SCHEDULE A"/>
      <sheetName val="SCHEDULE B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2:H299"/>
  <sheetViews>
    <sheetView view="pageLayout" zoomScaleNormal="100" zoomScaleSheetLayoutView="100" workbookViewId="0">
      <selection activeCell="F16" sqref="F16"/>
    </sheetView>
  </sheetViews>
  <sheetFormatPr defaultRowHeight="12.75" x14ac:dyDescent="0.2"/>
  <cols>
    <col min="1" max="1" width="8.28515625" customWidth="1"/>
    <col min="2" max="2" width="42.140625" customWidth="1"/>
    <col min="3" max="3" width="9.42578125" customWidth="1"/>
    <col min="4" max="4" width="13" customWidth="1"/>
    <col min="5" max="5" width="12.5703125" style="158" customWidth="1"/>
    <col min="6" max="6" width="14.42578125" style="65" customWidth="1"/>
    <col min="8" max="8" width="11.7109375" customWidth="1"/>
  </cols>
  <sheetData>
    <row r="2" spans="1:6" ht="20.25" customHeight="1" x14ac:dyDescent="0.2">
      <c r="A2" s="35" t="s">
        <v>2</v>
      </c>
      <c r="B2" s="195" t="s">
        <v>3</v>
      </c>
      <c r="C2" s="35" t="s">
        <v>4</v>
      </c>
      <c r="D2" s="195" t="s">
        <v>5</v>
      </c>
      <c r="E2" s="197" t="s">
        <v>6</v>
      </c>
      <c r="F2" s="197" t="s">
        <v>7</v>
      </c>
    </row>
    <row r="3" spans="1:6" x14ac:dyDescent="0.2">
      <c r="A3" s="93"/>
      <c r="B3" s="443"/>
      <c r="C3" s="444"/>
      <c r="D3" s="103"/>
      <c r="E3" s="445"/>
      <c r="F3" s="445"/>
    </row>
    <row r="4" spans="1:6" x14ac:dyDescent="0.2">
      <c r="A4" s="93">
        <v>1200</v>
      </c>
      <c r="B4" s="446" t="s">
        <v>93</v>
      </c>
      <c r="C4" s="444"/>
      <c r="D4" s="103"/>
      <c r="E4" s="445"/>
      <c r="F4" s="445"/>
    </row>
    <row r="5" spans="1:6" x14ac:dyDescent="0.2">
      <c r="A5" s="93"/>
      <c r="B5" s="446"/>
      <c r="C5" s="444"/>
      <c r="D5" s="103"/>
      <c r="E5" s="445"/>
      <c r="F5" s="445"/>
    </row>
    <row r="6" spans="1:6" x14ac:dyDescent="0.2">
      <c r="A6" s="447" t="s">
        <v>267</v>
      </c>
      <c r="B6" s="448" t="s">
        <v>140</v>
      </c>
      <c r="C6" s="103"/>
      <c r="D6" s="103"/>
      <c r="E6" s="449"/>
      <c r="F6" s="375"/>
    </row>
    <row r="7" spans="1:6" x14ac:dyDescent="0.2">
      <c r="A7" s="450"/>
      <c r="B7" s="448"/>
      <c r="C7" s="103"/>
      <c r="D7" s="103"/>
      <c r="E7" s="449"/>
      <c r="F7" s="375"/>
    </row>
    <row r="8" spans="1:6" x14ac:dyDescent="0.2">
      <c r="A8" s="451"/>
      <c r="B8" s="452" t="s">
        <v>141</v>
      </c>
      <c r="C8" s="103"/>
      <c r="D8" s="103"/>
      <c r="E8" s="449"/>
      <c r="F8" s="375"/>
    </row>
    <row r="9" spans="1:6" x14ac:dyDescent="0.2">
      <c r="A9" s="451"/>
      <c r="B9" s="453" t="s">
        <v>598</v>
      </c>
      <c r="C9" s="136" t="s">
        <v>33</v>
      </c>
      <c r="D9" s="103"/>
      <c r="E9" s="449"/>
      <c r="F9" s="375">
        <v>24000</v>
      </c>
    </row>
    <row r="10" spans="1:6" x14ac:dyDescent="0.2">
      <c r="A10" s="451"/>
      <c r="B10" s="452"/>
      <c r="C10" s="103"/>
      <c r="D10" s="103"/>
      <c r="E10" s="449"/>
      <c r="F10" s="375"/>
    </row>
    <row r="11" spans="1:6" x14ac:dyDescent="0.2">
      <c r="A11" s="451"/>
      <c r="B11" s="452" t="s">
        <v>142</v>
      </c>
      <c r="C11" s="103"/>
      <c r="D11" s="103"/>
      <c r="E11" s="449"/>
      <c r="F11" s="375"/>
    </row>
    <row r="12" spans="1:6" x14ac:dyDescent="0.2">
      <c r="A12" s="454"/>
      <c r="B12" s="452" t="s">
        <v>181</v>
      </c>
      <c r="C12" s="136" t="s">
        <v>32</v>
      </c>
      <c r="D12" s="455">
        <f>F9</f>
        <v>24000</v>
      </c>
      <c r="E12" s="456"/>
      <c r="F12" s="375"/>
    </row>
    <row r="13" spans="1:6" x14ac:dyDescent="0.2">
      <c r="A13" s="93"/>
      <c r="B13" s="446"/>
      <c r="C13" s="444"/>
      <c r="D13" s="103"/>
      <c r="E13" s="445"/>
      <c r="F13" s="445"/>
    </row>
    <row r="14" spans="1:6" x14ac:dyDescent="0.2">
      <c r="A14" s="93" t="s">
        <v>419</v>
      </c>
      <c r="B14" s="446" t="s">
        <v>420</v>
      </c>
      <c r="C14" s="444"/>
      <c r="D14" s="103"/>
      <c r="E14" s="445"/>
      <c r="F14" s="445"/>
    </row>
    <row r="15" spans="1:6" x14ac:dyDescent="0.2">
      <c r="A15" s="93"/>
      <c r="B15" s="446"/>
      <c r="C15" s="444"/>
      <c r="D15" s="103"/>
      <c r="E15" s="445"/>
      <c r="F15" s="445"/>
    </row>
    <row r="16" spans="1:6" x14ac:dyDescent="0.2">
      <c r="A16" s="93"/>
      <c r="B16" s="453" t="s">
        <v>421</v>
      </c>
      <c r="C16" s="457"/>
      <c r="D16" s="103"/>
      <c r="E16" s="445"/>
      <c r="F16" s="445"/>
    </row>
    <row r="17" spans="1:7" x14ac:dyDescent="0.2">
      <c r="A17" s="93"/>
      <c r="B17" s="453" t="s">
        <v>424</v>
      </c>
      <c r="C17" s="457"/>
      <c r="D17" s="103"/>
      <c r="E17" s="445"/>
      <c r="F17" s="445"/>
    </row>
    <row r="18" spans="1:7" x14ac:dyDescent="0.2">
      <c r="A18" s="93"/>
      <c r="B18" s="453" t="s">
        <v>495</v>
      </c>
      <c r="C18" s="136"/>
      <c r="D18" s="103"/>
      <c r="E18" s="445"/>
      <c r="F18" s="445"/>
    </row>
    <row r="19" spans="1:7" x14ac:dyDescent="0.2">
      <c r="A19" s="93"/>
      <c r="B19" s="453" t="s">
        <v>496</v>
      </c>
      <c r="C19" s="136"/>
      <c r="D19" s="103"/>
      <c r="E19" s="445"/>
      <c r="F19" s="445"/>
    </row>
    <row r="20" spans="1:7" x14ac:dyDescent="0.2">
      <c r="A20" s="93"/>
      <c r="B20" s="453" t="s">
        <v>497</v>
      </c>
      <c r="C20" s="136" t="s">
        <v>33</v>
      </c>
      <c r="D20" s="103"/>
      <c r="E20" s="445"/>
      <c r="F20" s="375">
        <v>1000000</v>
      </c>
    </row>
    <row r="21" spans="1:7" x14ac:dyDescent="0.2">
      <c r="A21" s="93"/>
      <c r="B21" s="453"/>
      <c r="C21" s="136"/>
      <c r="D21" s="103"/>
      <c r="E21" s="445"/>
      <c r="F21" s="375"/>
    </row>
    <row r="22" spans="1:7" x14ac:dyDescent="0.2">
      <c r="A22" s="93"/>
      <c r="B22" s="453" t="s">
        <v>422</v>
      </c>
      <c r="C22" s="136"/>
      <c r="D22" s="103"/>
      <c r="E22" s="445"/>
      <c r="F22" s="375"/>
    </row>
    <row r="23" spans="1:7" x14ac:dyDescent="0.2">
      <c r="A23" s="93"/>
      <c r="B23" s="453" t="s">
        <v>423</v>
      </c>
      <c r="C23" s="136" t="s">
        <v>32</v>
      </c>
      <c r="D23" s="455">
        <f>F20</f>
        <v>1000000</v>
      </c>
      <c r="E23" s="456"/>
      <c r="F23" s="375"/>
    </row>
    <row r="24" spans="1:7" x14ac:dyDescent="0.2">
      <c r="A24" s="93"/>
      <c r="B24" s="453"/>
      <c r="C24" s="136"/>
      <c r="D24" s="455"/>
      <c r="E24" s="456"/>
      <c r="F24" s="375"/>
    </row>
    <row r="25" spans="1:7" x14ac:dyDescent="0.2">
      <c r="A25" s="458" t="s">
        <v>296</v>
      </c>
      <c r="B25" s="459" t="s">
        <v>295</v>
      </c>
      <c r="C25" s="136"/>
      <c r="D25" s="103"/>
      <c r="E25" s="445"/>
      <c r="F25" s="375"/>
      <c r="G25" s="13"/>
    </row>
    <row r="26" spans="1:7" x14ac:dyDescent="0.2">
      <c r="A26" s="93"/>
      <c r="B26" s="460"/>
      <c r="C26" s="136"/>
      <c r="D26" s="103"/>
      <c r="E26" s="445"/>
      <c r="F26" s="375"/>
      <c r="G26" s="13"/>
    </row>
    <row r="27" spans="1:7" x14ac:dyDescent="0.2">
      <c r="A27" s="93"/>
      <c r="B27" s="460" t="s">
        <v>94</v>
      </c>
      <c r="C27" s="136"/>
      <c r="D27" s="103"/>
      <c r="E27" s="445"/>
      <c r="F27" s="375"/>
      <c r="G27" s="13"/>
    </row>
    <row r="28" spans="1:7" x14ac:dyDescent="0.2">
      <c r="A28" s="93"/>
      <c r="B28" s="460" t="s">
        <v>318</v>
      </c>
      <c r="C28" s="136" t="s">
        <v>33</v>
      </c>
      <c r="D28" s="103"/>
      <c r="E28" s="445"/>
      <c r="F28" s="375">
        <v>104000</v>
      </c>
      <c r="G28" s="13"/>
    </row>
    <row r="29" spans="1:7" x14ac:dyDescent="0.2">
      <c r="A29" s="93"/>
      <c r="B29" s="453"/>
      <c r="C29" s="136"/>
      <c r="D29" s="103"/>
      <c r="E29" s="445"/>
      <c r="F29" s="375"/>
      <c r="G29" s="13"/>
    </row>
    <row r="30" spans="1:7" x14ac:dyDescent="0.2">
      <c r="A30" s="93"/>
      <c r="B30" s="453" t="s">
        <v>95</v>
      </c>
      <c r="C30" s="136"/>
      <c r="D30" s="103"/>
      <c r="E30" s="445"/>
      <c r="F30" s="375"/>
      <c r="G30" s="13"/>
    </row>
    <row r="31" spans="1:7" x14ac:dyDescent="0.2">
      <c r="A31" s="93"/>
      <c r="B31" s="460" t="s">
        <v>96</v>
      </c>
      <c r="C31" s="136" t="s">
        <v>32</v>
      </c>
      <c r="D31" s="455">
        <f>F28</f>
        <v>104000</v>
      </c>
      <c r="E31" s="456"/>
      <c r="F31" s="375"/>
      <c r="G31" s="13"/>
    </row>
    <row r="32" spans="1:7" x14ac:dyDescent="0.2">
      <c r="A32" s="102"/>
      <c r="B32" s="460"/>
      <c r="C32" s="136"/>
      <c r="D32" s="103"/>
      <c r="E32" s="445"/>
      <c r="F32" s="375"/>
      <c r="G32" s="13"/>
    </row>
    <row r="33" spans="1:7" x14ac:dyDescent="0.2">
      <c r="A33" s="102" t="s">
        <v>299</v>
      </c>
      <c r="B33" s="446" t="s">
        <v>130</v>
      </c>
      <c r="C33" s="136"/>
      <c r="D33" s="103"/>
      <c r="E33" s="445"/>
      <c r="F33" s="375"/>
      <c r="G33" s="13"/>
    </row>
    <row r="34" spans="1:7" x14ac:dyDescent="0.2">
      <c r="A34" s="103"/>
      <c r="B34" s="461" t="s">
        <v>131</v>
      </c>
      <c r="C34" s="103"/>
      <c r="D34" s="103"/>
      <c r="E34" s="445"/>
      <c r="F34" s="375"/>
      <c r="G34" s="13"/>
    </row>
    <row r="35" spans="1:7" x14ac:dyDescent="0.2">
      <c r="A35" s="102"/>
      <c r="B35" s="462" t="s">
        <v>132</v>
      </c>
      <c r="C35" s="103"/>
      <c r="D35" s="103"/>
      <c r="E35" s="445"/>
      <c r="F35" s="375"/>
      <c r="G35" s="13"/>
    </row>
    <row r="36" spans="1:7" x14ac:dyDescent="0.2">
      <c r="A36" s="102"/>
      <c r="B36" s="463"/>
      <c r="C36" s="103"/>
      <c r="D36" s="103"/>
      <c r="E36" s="449"/>
      <c r="F36" s="375"/>
      <c r="G36" s="13"/>
    </row>
    <row r="37" spans="1:7" x14ac:dyDescent="0.2">
      <c r="A37" s="460"/>
      <c r="B37" s="4" t="s">
        <v>297</v>
      </c>
      <c r="C37" s="103" t="s">
        <v>300</v>
      </c>
      <c r="D37" s="103">
        <f>'1300'!D16</f>
        <v>12</v>
      </c>
      <c r="E37" s="375"/>
      <c r="F37" s="375"/>
      <c r="G37" s="13"/>
    </row>
    <row r="38" spans="1:7" x14ac:dyDescent="0.2">
      <c r="A38" s="102"/>
      <c r="B38" s="464"/>
      <c r="C38" s="103"/>
      <c r="D38" s="103"/>
      <c r="E38" s="449"/>
      <c r="F38" s="375"/>
      <c r="G38" s="13"/>
    </row>
    <row r="39" spans="1:7" x14ac:dyDescent="0.2">
      <c r="A39" s="102"/>
      <c r="B39" s="464" t="s">
        <v>298</v>
      </c>
      <c r="C39" s="103" t="s">
        <v>301</v>
      </c>
      <c r="D39" s="455"/>
      <c r="E39" s="449"/>
      <c r="F39" s="375">
        <v>20000</v>
      </c>
      <c r="G39" s="13"/>
    </row>
    <row r="40" spans="1:7" x14ac:dyDescent="0.2">
      <c r="A40" s="102"/>
      <c r="B40" s="465"/>
      <c r="C40" s="103"/>
      <c r="D40" s="103"/>
      <c r="E40" s="449"/>
      <c r="F40" s="375"/>
      <c r="G40" s="13"/>
    </row>
    <row r="41" spans="1:7" x14ac:dyDescent="0.2">
      <c r="A41" s="460"/>
      <c r="B41" s="466" t="s">
        <v>492</v>
      </c>
      <c r="C41" s="103" t="s">
        <v>301</v>
      </c>
      <c r="D41" s="103"/>
      <c r="E41" s="449"/>
      <c r="F41" s="375">
        <v>108000</v>
      </c>
      <c r="G41" s="13"/>
    </row>
    <row r="42" spans="1:7" x14ac:dyDescent="0.2">
      <c r="A42" s="460"/>
      <c r="B42" s="466"/>
      <c r="C42" s="103"/>
      <c r="D42" s="103"/>
      <c r="E42" s="449"/>
      <c r="F42" s="375"/>
      <c r="G42" s="13"/>
    </row>
    <row r="43" spans="1:7" x14ac:dyDescent="0.2">
      <c r="A43" s="460"/>
      <c r="B43" s="453" t="s">
        <v>303</v>
      </c>
      <c r="C43" s="136"/>
      <c r="D43" s="103"/>
      <c r="E43" s="449"/>
      <c r="F43" s="375"/>
      <c r="G43" s="13"/>
    </row>
    <row r="44" spans="1:7" x14ac:dyDescent="0.2">
      <c r="A44" s="460"/>
      <c r="B44" s="460" t="s">
        <v>96</v>
      </c>
      <c r="C44" s="136" t="s">
        <v>32</v>
      </c>
      <c r="D44" s="455">
        <f>F39+F41</f>
        <v>128000</v>
      </c>
      <c r="E44" s="456"/>
      <c r="F44" s="375"/>
      <c r="G44" s="13"/>
    </row>
    <row r="45" spans="1:7" x14ac:dyDescent="0.2">
      <c r="A45" s="460"/>
      <c r="B45" s="460"/>
      <c r="C45" s="136"/>
      <c r="D45" s="455"/>
      <c r="E45" s="449"/>
      <c r="F45" s="375"/>
      <c r="G45" s="13"/>
    </row>
    <row r="46" spans="1:7" x14ac:dyDescent="0.2">
      <c r="A46" s="103" t="s">
        <v>302</v>
      </c>
      <c r="B46" s="460" t="s">
        <v>133</v>
      </c>
      <c r="C46" s="103" t="s">
        <v>129</v>
      </c>
      <c r="D46" s="103">
        <v>1</v>
      </c>
      <c r="E46" s="375"/>
      <c r="F46" s="375"/>
      <c r="G46" s="13"/>
    </row>
    <row r="47" spans="1:7" x14ac:dyDescent="0.2">
      <c r="A47" s="102"/>
      <c r="B47" s="463"/>
      <c r="C47" s="103"/>
      <c r="D47" s="103"/>
      <c r="E47" s="449"/>
      <c r="F47" s="375"/>
      <c r="G47" s="13"/>
    </row>
    <row r="48" spans="1:7" x14ac:dyDescent="0.2">
      <c r="A48" s="467">
        <v>12.1</v>
      </c>
      <c r="B48" s="468" t="s">
        <v>290</v>
      </c>
      <c r="C48" s="37" t="s">
        <v>56</v>
      </c>
      <c r="D48" s="37">
        <v>2</v>
      </c>
      <c r="E48" s="375"/>
      <c r="F48" s="375"/>
      <c r="G48" s="13"/>
    </row>
    <row r="49" spans="1:8" x14ac:dyDescent="0.2">
      <c r="A49" s="93"/>
      <c r="B49" s="453"/>
      <c r="C49" s="136"/>
      <c r="D49" s="103"/>
      <c r="E49" s="449"/>
      <c r="F49" s="375"/>
      <c r="G49" s="13"/>
    </row>
    <row r="50" spans="1:8" x14ac:dyDescent="0.2">
      <c r="A50" s="103"/>
      <c r="B50" s="452"/>
      <c r="C50" s="136"/>
      <c r="D50" s="455"/>
      <c r="E50" s="445"/>
      <c r="F50" s="375"/>
    </row>
    <row r="51" spans="1:8" ht="19.5" customHeight="1" x14ac:dyDescent="0.2">
      <c r="A51" s="94"/>
      <c r="B51" s="453"/>
      <c r="C51" s="103"/>
      <c r="D51" s="103"/>
      <c r="E51" s="445"/>
      <c r="F51" s="375"/>
    </row>
    <row r="52" spans="1:8" x14ac:dyDescent="0.2">
      <c r="A52" s="454"/>
      <c r="B52" s="453"/>
      <c r="C52" s="136"/>
      <c r="D52" s="455"/>
      <c r="E52" s="456"/>
      <c r="F52" s="375"/>
    </row>
    <row r="53" spans="1:8" x14ac:dyDescent="0.2">
      <c r="A53" s="454"/>
      <c r="B53" s="460"/>
      <c r="C53" s="103"/>
      <c r="D53" s="469"/>
      <c r="E53" s="445"/>
      <c r="F53" s="375"/>
    </row>
    <row r="54" spans="1:8" x14ac:dyDescent="0.2">
      <c r="A54" s="93"/>
      <c r="B54" s="460"/>
      <c r="C54" s="470"/>
      <c r="D54" s="136"/>
      <c r="E54" s="471"/>
      <c r="F54" s="472"/>
    </row>
    <row r="55" spans="1:8" ht="21" customHeight="1" x14ac:dyDescent="0.2">
      <c r="A55" s="35">
        <v>1200</v>
      </c>
      <c r="B55" s="194" t="s">
        <v>15</v>
      </c>
      <c r="C55" s="200"/>
      <c r="D55" s="200"/>
      <c r="E55" s="201"/>
      <c r="F55" s="374"/>
    </row>
    <row r="57" spans="1:8" x14ac:dyDescent="0.2">
      <c r="A57" s="2"/>
      <c r="B57" s="2"/>
      <c r="C57" s="2"/>
      <c r="D57" s="2"/>
      <c r="E57" s="154"/>
      <c r="F57" s="155"/>
    </row>
    <row r="58" spans="1:8" x14ac:dyDescent="0.2">
      <c r="A58" s="3"/>
      <c r="B58" s="3"/>
      <c r="C58" s="3"/>
      <c r="D58" s="3"/>
      <c r="E58" s="156"/>
      <c r="F58" s="157"/>
    </row>
    <row r="60" spans="1:8" x14ac:dyDescent="0.2">
      <c r="B60" s="15"/>
    </row>
    <row r="61" spans="1:8" x14ac:dyDescent="0.2">
      <c r="B61" s="15"/>
      <c r="H61" s="13"/>
    </row>
    <row r="62" spans="1:8" x14ac:dyDescent="0.2">
      <c r="B62" s="15"/>
      <c r="H62" s="13"/>
    </row>
    <row r="63" spans="1:8" x14ac:dyDescent="0.2">
      <c r="A63" s="14"/>
      <c r="B63" s="15"/>
      <c r="H63" s="13"/>
    </row>
    <row r="64" spans="1:8" x14ac:dyDescent="0.2">
      <c r="B64" s="15"/>
      <c r="H64" s="13"/>
    </row>
    <row r="65" spans="1:8" x14ac:dyDescent="0.2">
      <c r="B65" s="13"/>
      <c r="H65" s="13"/>
    </row>
    <row r="66" spans="1:8" x14ac:dyDescent="0.2">
      <c r="B66" s="13"/>
      <c r="H66" s="13"/>
    </row>
    <row r="67" spans="1:8" x14ac:dyDescent="0.2">
      <c r="B67" s="13"/>
      <c r="H67" s="12"/>
    </row>
    <row r="68" spans="1:8" x14ac:dyDescent="0.2">
      <c r="B68" s="13"/>
      <c r="H68" s="13"/>
    </row>
    <row r="69" spans="1:8" x14ac:dyDescent="0.2">
      <c r="B69" s="13"/>
      <c r="H69" s="13"/>
    </row>
    <row r="70" spans="1:8" x14ac:dyDescent="0.2">
      <c r="B70" s="13"/>
      <c r="H70" s="13"/>
    </row>
    <row r="71" spans="1:8" x14ac:dyDescent="0.2">
      <c r="B71" s="13"/>
      <c r="H71" s="13"/>
    </row>
    <row r="72" spans="1:8" x14ac:dyDescent="0.2">
      <c r="B72" s="13"/>
      <c r="H72" s="13"/>
    </row>
    <row r="73" spans="1:8" x14ac:dyDescent="0.2">
      <c r="B73" s="13"/>
      <c r="H73" s="13"/>
    </row>
    <row r="74" spans="1:8" x14ac:dyDescent="0.2">
      <c r="B74" s="13"/>
      <c r="H74" s="12"/>
    </row>
    <row r="75" spans="1:8" x14ac:dyDescent="0.2">
      <c r="B75" s="13"/>
      <c r="H75" s="12"/>
    </row>
    <row r="76" spans="1:8" x14ac:dyDescent="0.2">
      <c r="B76" s="13"/>
      <c r="H76" s="13"/>
    </row>
    <row r="77" spans="1:8" x14ac:dyDescent="0.2">
      <c r="B77" s="13"/>
      <c r="H77" s="13"/>
    </row>
    <row r="78" spans="1:8" x14ac:dyDescent="0.2">
      <c r="B78" s="12"/>
      <c r="H78" s="13"/>
    </row>
    <row r="79" spans="1:8" x14ac:dyDescent="0.2">
      <c r="A79" s="14"/>
      <c r="B79" s="12"/>
      <c r="H79" s="13"/>
    </row>
    <row r="80" spans="1:8" x14ac:dyDescent="0.2">
      <c r="B80" s="13"/>
      <c r="H80" s="13"/>
    </row>
    <row r="81" spans="2:8" x14ac:dyDescent="0.2">
      <c r="B81" s="13"/>
      <c r="H81" s="13"/>
    </row>
    <row r="82" spans="2:8" x14ac:dyDescent="0.2">
      <c r="B82" s="13"/>
      <c r="H82" s="13"/>
    </row>
    <row r="83" spans="2:8" x14ac:dyDescent="0.2">
      <c r="B83" s="13"/>
      <c r="H83" s="13"/>
    </row>
    <row r="84" spans="2:8" x14ac:dyDescent="0.2">
      <c r="B84" s="13"/>
    </row>
    <row r="85" spans="2:8" x14ac:dyDescent="0.2">
      <c r="B85" s="13"/>
    </row>
    <row r="86" spans="2:8" x14ac:dyDescent="0.2">
      <c r="B86" s="13"/>
    </row>
    <row r="87" spans="2:8" x14ac:dyDescent="0.2">
      <c r="B87" s="12"/>
    </row>
    <row r="88" spans="2:8" x14ac:dyDescent="0.2">
      <c r="B88" s="12"/>
    </row>
    <row r="89" spans="2:8" x14ac:dyDescent="0.2">
      <c r="B89" s="13"/>
    </row>
    <row r="90" spans="2:8" x14ac:dyDescent="0.2">
      <c r="B90" s="13"/>
    </row>
    <row r="115" spans="1:6" x14ac:dyDescent="0.2">
      <c r="A115" s="1"/>
      <c r="B115" s="2"/>
      <c r="C115" s="2"/>
      <c r="D115" s="2"/>
      <c r="E115" s="154"/>
      <c r="F115" s="157"/>
    </row>
    <row r="116" spans="1:6" x14ac:dyDescent="0.2">
      <c r="A116" s="1"/>
      <c r="B116" s="2"/>
      <c r="C116" s="2"/>
      <c r="D116" s="2"/>
      <c r="E116" s="154"/>
      <c r="F116" s="157"/>
    </row>
    <row r="118" spans="1:6" x14ac:dyDescent="0.2">
      <c r="A118" s="2"/>
      <c r="B118" s="2"/>
      <c r="C118" s="2"/>
      <c r="D118" s="2"/>
      <c r="E118" s="154"/>
      <c r="F118" s="155"/>
    </row>
    <row r="119" spans="1:6" x14ac:dyDescent="0.2">
      <c r="A119" s="3"/>
      <c r="B119" s="3"/>
      <c r="C119" s="3"/>
      <c r="D119" s="3"/>
      <c r="E119" s="156"/>
      <c r="F119" s="157"/>
    </row>
    <row r="176" spans="1:6" x14ac:dyDescent="0.2">
      <c r="A176" s="1"/>
      <c r="B176" s="2"/>
      <c r="C176" s="2"/>
      <c r="D176" s="2"/>
      <c r="E176" s="154"/>
      <c r="F176" s="157"/>
    </row>
    <row r="177" spans="1:6" x14ac:dyDescent="0.2">
      <c r="A177" s="1"/>
      <c r="B177" s="2"/>
      <c r="C177" s="2"/>
      <c r="D177" s="2"/>
      <c r="E177" s="154"/>
      <c r="F177" s="157"/>
    </row>
    <row r="179" spans="1:6" x14ac:dyDescent="0.2">
      <c r="A179" s="2"/>
      <c r="B179" s="2"/>
      <c r="C179" s="2"/>
      <c r="D179" s="2"/>
      <c r="E179" s="154"/>
      <c r="F179" s="155"/>
    </row>
    <row r="180" spans="1:6" x14ac:dyDescent="0.2">
      <c r="A180" s="3"/>
      <c r="B180" s="3"/>
      <c r="C180" s="3"/>
      <c r="D180" s="3"/>
      <c r="E180" s="156"/>
      <c r="F180" s="157"/>
    </row>
    <row r="237" spans="1:6" x14ac:dyDescent="0.2">
      <c r="A237" s="1"/>
      <c r="B237" s="2"/>
      <c r="C237" s="2"/>
      <c r="D237" s="2"/>
      <c r="E237" s="154"/>
      <c r="F237" s="157"/>
    </row>
    <row r="238" spans="1:6" x14ac:dyDescent="0.2">
      <c r="A238" s="1"/>
      <c r="B238" s="2"/>
      <c r="C238" s="2"/>
      <c r="D238" s="2"/>
      <c r="E238" s="154"/>
      <c r="F238" s="157"/>
    </row>
    <row r="240" spans="1:6" x14ac:dyDescent="0.2">
      <c r="A240" s="2"/>
      <c r="B240" s="2"/>
      <c r="C240" s="2"/>
      <c r="D240" s="2"/>
      <c r="E240" s="154"/>
      <c r="F240" s="155"/>
    </row>
    <row r="241" spans="1:6" x14ac:dyDescent="0.2">
      <c r="A241" s="3"/>
      <c r="B241" s="3"/>
      <c r="C241" s="3"/>
      <c r="D241" s="3"/>
      <c r="E241" s="156"/>
      <c r="F241" s="157"/>
    </row>
    <row r="298" spans="1:6" x14ac:dyDescent="0.2">
      <c r="A298" s="1"/>
      <c r="B298" s="2"/>
      <c r="C298" s="2"/>
      <c r="D298" s="2"/>
      <c r="E298" s="154"/>
      <c r="F298" s="157"/>
    </row>
    <row r="299" spans="1:6" x14ac:dyDescent="0.2">
      <c r="A299" s="1"/>
      <c r="B299" s="2"/>
      <c r="C299" s="2"/>
      <c r="D299" s="2"/>
      <c r="E299" s="154"/>
      <c r="F299" s="157"/>
    </row>
  </sheetData>
  <phoneticPr fontId="11" type="noConversion"/>
  <pageMargins left="0.74803149606299213" right="0.43307086614173229" top="0.98425196850393704" bottom="0.98425196850393704" header="0.51181102362204722" footer="0.51181102362204722"/>
  <pageSetup paperSize="9" scale="87" orientation="portrait" useFirstPageNumber="1" r:id="rId1"/>
  <headerFooter alignWithMargins="0">
    <oddHeader>&amp;L&amp;"Arial Narrow,Bold"
BID NO: 08/24/25: UPGRADING HONEYVILLE TO PAVED CONCRETE INTERLOCKING BRICKS 
SCHEDULE A: ROADWORKS
&amp;R&amp;"Arial Narrow,Regular"
&amp;"Arial Narrow,Bold"SECTION 1200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234"/>
  <sheetViews>
    <sheetView view="pageLayout" zoomScaleNormal="100" zoomScaleSheetLayoutView="100" workbookViewId="0">
      <selection activeCell="F19" sqref="F19"/>
    </sheetView>
  </sheetViews>
  <sheetFormatPr defaultRowHeight="12.75" x14ac:dyDescent="0.2"/>
  <cols>
    <col min="1" max="1" width="9.85546875" customWidth="1"/>
    <col min="2" max="2" width="45.5703125" customWidth="1"/>
    <col min="3" max="3" width="9.5703125" customWidth="1"/>
    <col min="4" max="4" width="10.7109375" style="92" customWidth="1"/>
    <col min="5" max="5" width="10.28515625" style="65" customWidth="1"/>
    <col min="6" max="6" width="14.42578125" style="65" customWidth="1"/>
    <col min="8" max="8" width="10.140625" customWidth="1"/>
  </cols>
  <sheetData>
    <row r="2" spans="1:7" ht="20.25" customHeight="1" x14ac:dyDescent="0.2">
      <c r="A2" s="35" t="s">
        <v>2</v>
      </c>
      <c r="B2" s="195" t="s">
        <v>3</v>
      </c>
      <c r="C2" s="35" t="s">
        <v>4</v>
      </c>
      <c r="D2" s="196" t="s">
        <v>5</v>
      </c>
      <c r="E2" s="197" t="s">
        <v>6</v>
      </c>
      <c r="F2" s="197" t="s">
        <v>7</v>
      </c>
    </row>
    <row r="3" spans="1:7" x14ac:dyDescent="0.2">
      <c r="A3" s="93"/>
      <c r="B3" s="443"/>
      <c r="C3" s="444"/>
      <c r="D3" s="622"/>
      <c r="E3" s="546"/>
      <c r="F3" s="445"/>
    </row>
    <row r="4" spans="1:7" x14ac:dyDescent="0.2">
      <c r="A4" s="643" t="s">
        <v>326</v>
      </c>
      <c r="B4" s="644" t="s">
        <v>327</v>
      </c>
      <c r="C4" s="58"/>
      <c r="D4" s="133"/>
      <c r="E4" s="645"/>
      <c r="F4" s="646"/>
    </row>
    <row r="5" spans="1:7" x14ac:dyDescent="0.2">
      <c r="A5" s="647"/>
      <c r="B5" s="59"/>
      <c r="C5" s="58"/>
      <c r="D5" s="133"/>
      <c r="E5" s="645"/>
      <c r="F5" s="646"/>
    </row>
    <row r="6" spans="1:7" x14ac:dyDescent="0.2">
      <c r="A6" s="648" t="s">
        <v>328</v>
      </c>
      <c r="B6" s="648" t="s">
        <v>329</v>
      </c>
      <c r="C6" s="131"/>
      <c r="D6" s="649"/>
      <c r="E6" s="650"/>
      <c r="F6" s="651"/>
      <c r="G6" s="13"/>
    </row>
    <row r="7" spans="1:7" x14ac:dyDescent="0.2">
      <c r="A7" s="652"/>
      <c r="B7" s="652"/>
      <c r="C7" s="131"/>
      <c r="D7" s="653"/>
      <c r="E7" s="650"/>
      <c r="F7" s="651"/>
      <c r="G7" s="13"/>
    </row>
    <row r="8" spans="1:7" x14ac:dyDescent="0.2">
      <c r="A8" s="652"/>
      <c r="B8" s="652" t="s">
        <v>330</v>
      </c>
      <c r="C8" s="131" t="s">
        <v>331</v>
      </c>
      <c r="D8" s="663">
        <v>5000</v>
      </c>
      <c r="E8" s="655"/>
      <c r="F8" s="390"/>
      <c r="G8" s="13"/>
    </row>
    <row r="9" spans="1:7" x14ac:dyDescent="0.2">
      <c r="A9" s="652"/>
      <c r="B9" s="652"/>
      <c r="C9" s="131"/>
      <c r="D9" s="663"/>
      <c r="E9" s="655"/>
      <c r="F9" s="390"/>
      <c r="G9" s="13"/>
    </row>
    <row r="10" spans="1:7" x14ac:dyDescent="0.2">
      <c r="A10" s="652"/>
      <c r="B10" s="652" t="s">
        <v>332</v>
      </c>
      <c r="C10" s="131" t="s">
        <v>331</v>
      </c>
      <c r="D10" s="663">
        <v>1250</v>
      </c>
      <c r="E10" s="655"/>
      <c r="F10" s="390"/>
      <c r="G10" s="13"/>
    </row>
    <row r="11" spans="1:7" x14ac:dyDescent="0.2">
      <c r="A11" s="652"/>
      <c r="B11" s="652"/>
      <c r="C11" s="131"/>
      <c r="D11" s="654"/>
      <c r="E11" s="655"/>
      <c r="F11" s="390"/>
      <c r="G11" s="13"/>
    </row>
    <row r="12" spans="1:7" x14ac:dyDescent="0.2">
      <c r="A12" s="648" t="s">
        <v>333</v>
      </c>
      <c r="B12" s="648" t="s">
        <v>334</v>
      </c>
      <c r="C12" s="131"/>
      <c r="D12" s="654"/>
      <c r="E12" s="655"/>
      <c r="F12" s="655"/>
      <c r="G12" s="13"/>
    </row>
    <row r="13" spans="1:7" x14ac:dyDescent="0.2">
      <c r="A13" s="652"/>
      <c r="B13" s="652"/>
      <c r="C13" s="131"/>
      <c r="D13" s="151"/>
      <c r="E13" s="655"/>
      <c r="F13" s="655"/>
      <c r="G13" s="13"/>
    </row>
    <row r="14" spans="1:7" x14ac:dyDescent="0.2">
      <c r="A14" s="652"/>
      <c r="B14" s="652" t="s">
        <v>335</v>
      </c>
      <c r="C14" s="131" t="s">
        <v>336</v>
      </c>
      <c r="D14" s="151">
        <v>2</v>
      </c>
      <c r="E14" s="655"/>
      <c r="F14" s="381"/>
      <c r="G14" s="13"/>
    </row>
    <row r="15" spans="1:7" x14ac:dyDescent="0.2">
      <c r="A15" s="652"/>
      <c r="B15" s="652"/>
      <c r="C15" s="131"/>
      <c r="D15" s="151"/>
      <c r="E15" s="655"/>
      <c r="F15" s="655"/>
      <c r="G15" s="13"/>
    </row>
    <row r="16" spans="1:7" x14ac:dyDescent="0.2">
      <c r="A16" s="538"/>
      <c r="B16" s="652" t="s">
        <v>337</v>
      </c>
      <c r="C16" s="131" t="s">
        <v>336</v>
      </c>
      <c r="D16" s="151">
        <v>2</v>
      </c>
      <c r="E16" s="381"/>
      <c r="F16" s="387"/>
      <c r="G16" s="13"/>
    </row>
    <row r="17" spans="1:7" x14ac:dyDescent="0.2">
      <c r="A17" s="538"/>
      <c r="B17" s="538"/>
      <c r="C17" s="37"/>
      <c r="D17" s="656"/>
      <c r="E17" s="381"/>
      <c r="F17" s="579"/>
      <c r="G17" s="13"/>
    </row>
    <row r="18" spans="1:7" x14ac:dyDescent="0.2">
      <c r="A18" s="648" t="s">
        <v>517</v>
      </c>
      <c r="B18" s="648" t="s">
        <v>518</v>
      </c>
      <c r="C18" s="233"/>
      <c r="D18" s="657"/>
      <c r="E18" s="389"/>
      <c r="F18" s="389"/>
      <c r="G18" s="13"/>
    </row>
    <row r="19" spans="1:7" ht="25.5" x14ac:dyDescent="0.2">
      <c r="A19" s="658"/>
      <c r="B19" s="658" t="s">
        <v>519</v>
      </c>
      <c r="C19" s="233" t="s">
        <v>520</v>
      </c>
      <c r="D19" s="234"/>
      <c r="E19" s="389"/>
      <c r="F19" s="387">
        <v>50000</v>
      </c>
      <c r="G19" s="13"/>
    </row>
    <row r="20" spans="1:7" x14ac:dyDescent="0.2">
      <c r="A20" s="658"/>
      <c r="B20" s="658"/>
      <c r="C20" s="233"/>
      <c r="D20" s="659"/>
      <c r="E20" s="660"/>
      <c r="F20" s="661"/>
      <c r="G20" s="13"/>
    </row>
    <row r="21" spans="1:7" ht="25.5" x14ac:dyDescent="0.2">
      <c r="A21" s="658"/>
      <c r="B21" s="181" t="s">
        <v>521</v>
      </c>
      <c r="C21" s="235" t="s">
        <v>32</v>
      </c>
      <c r="D21" s="236">
        <f>F19</f>
        <v>50000</v>
      </c>
      <c r="E21" s="237"/>
      <c r="F21" s="387"/>
      <c r="G21" s="13"/>
    </row>
    <row r="22" spans="1:7" x14ac:dyDescent="0.2">
      <c r="A22" s="652"/>
      <c r="B22" s="652"/>
      <c r="C22" s="131"/>
      <c r="D22" s="150"/>
      <c r="E22" s="132"/>
      <c r="F22" s="189"/>
      <c r="G22" s="13"/>
    </row>
    <row r="23" spans="1:7" x14ac:dyDescent="0.2">
      <c r="A23" s="652"/>
      <c r="B23" s="652"/>
      <c r="C23" s="131"/>
      <c r="D23" s="151"/>
      <c r="E23" s="132"/>
      <c r="F23" s="137"/>
      <c r="G23" s="13"/>
    </row>
    <row r="24" spans="1:7" x14ac:dyDescent="0.2">
      <c r="A24" s="652"/>
      <c r="B24" s="59"/>
      <c r="C24" s="58"/>
      <c r="D24" s="151"/>
      <c r="E24" s="168"/>
      <c r="F24" s="137"/>
      <c r="G24" s="13"/>
    </row>
    <row r="25" spans="1:7" x14ac:dyDescent="0.2">
      <c r="A25" s="94"/>
      <c r="B25" s="453"/>
      <c r="C25" s="136"/>
      <c r="D25" s="125"/>
      <c r="E25" s="445"/>
      <c r="F25" s="445"/>
      <c r="G25" s="13"/>
    </row>
    <row r="26" spans="1:7" x14ac:dyDescent="0.2">
      <c r="A26" s="94"/>
      <c r="B26" s="460"/>
      <c r="C26" s="136"/>
      <c r="D26" s="125"/>
      <c r="E26" s="445"/>
      <c r="F26" s="445"/>
      <c r="G26" s="13"/>
    </row>
    <row r="27" spans="1:7" x14ac:dyDescent="0.2">
      <c r="A27" s="94"/>
      <c r="B27" s="453"/>
      <c r="C27" s="136"/>
      <c r="D27" s="125"/>
      <c r="E27" s="445"/>
      <c r="F27" s="445"/>
      <c r="G27" s="13"/>
    </row>
    <row r="28" spans="1:7" x14ac:dyDescent="0.2">
      <c r="A28" s="94"/>
      <c r="B28" s="453"/>
      <c r="C28" s="136"/>
      <c r="D28" s="125"/>
      <c r="E28" s="445"/>
      <c r="F28" s="445"/>
      <c r="G28" s="13"/>
    </row>
    <row r="29" spans="1:7" x14ac:dyDescent="0.2">
      <c r="A29" s="94"/>
      <c r="B29" s="453"/>
      <c r="C29" s="136"/>
      <c r="D29" s="125"/>
      <c r="E29" s="445"/>
      <c r="F29" s="445"/>
      <c r="G29" s="13"/>
    </row>
    <row r="30" spans="1:7" x14ac:dyDescent="0.2">
      <c r="A30" s="94"/>
      <c r="B30" s="453"/>
      <c r="C30" s="136"/>
      <c r="D30" s="125"/>
      <c r="E30" s="445"/>
      <c r="F30" s="445"/>
      <c r="G30" s="13"/>
    </row>
    <row r="31" spans="1:7" x14ac:dyDescent="0.2">
      <c r="A31" s="94"/>
      <c r="B31" s="453"/>
      <c r="C31" s="136"/>
      <c r="D31" s="125"/>
      <c r="E31" s="445"/>
      <c r="F31" s="445"/>
      <c r="G31" s="13"/>
    </row>
    <row r="32" spans="1:7" x14ac:dyDescent="0.2">
      <c r="A32" s="94"/>
      <c r="B32" s="453"/>
      <c r="C32" s="136"/>
      <c r="D32" s="125"/>
      <c r="E32" s="445"/>
      <c r="F32" s="445"/>
      <c r="G32" s="13"/>
    </row>
    <row r="33" spans="1:7" x14ac:dyDescent="0.2">
      <c r="A33" s="94"/>
      <c r="B33" s="453"/>
      <c r="C33" s="136"/>
      <c r="D33" s="125"/>
      <c r="E33" s="445"/>
      <c r="F33" s="445"/>
      <c r="G33" s="13"/>
    </row>
    <row r="34" spans="1:7" x14ac:dyDescent="0.2">
      <c r="A34" s="94"/>
      <c r="B34" s="453"/>
      <c r="C34" s="136"/>
      <c r="D34" s="125"/>
      <c r="E34" s="445"/>
      <c r="F34" s="445"/>
      <c r="G34" s="13"/>
    </row>
    <row r="35" spans="1:7" x14ac:dyDescent="0.2">
      <c r="A35" s="94"/>
      <c r="B35" s="453"/>
      <c r="C35" s="136"/>
      <c r="D35" s="125"/>
      <c r="E35" s="445"/>
      <c r="F35" s="445"/>
      <c r="G35" s="13"/>
    </row>
    <row r="36" spans="1:7" x14ac:dyDescent="0.2">
      <c r="A36" s="94"/>
      <c r="B36" s="453"/>
      <c r="C36" s="136"/>
      <c r="D36" s="125"/>
      <c r="E36" s="445"/>
      <c r="F36" s="445"/>
      <c r="G36" s="13"/>
    </row>
    <row r="37" spans="1:7" x14ac:dyDescent="0.2">
      <c r="A37" s="94"/>
      <c r="B37" s="453"/>
      <c r="C37" s="136"/>
      <c r="D37" s="125"/>
      <c r="E37" s="445"/>
      <c r="F37" s="445"/>
      <c r="G37" s="13"/>
    </row>
    <row r="38" spans="1:7" x14ac:dyDescent="0.2">
      <c r="A38" s="94"/>
      <c r="B38" s="453"/>
      <c r="C38" s="136"/>
      <c r="D38" s="125"/>
      <c r="E38" s="445"/>
      <c r="F38" s="445"/>
      <c r="G38" s="13"/>
    </row>
    <row r="39" spans="1:7" x14ac:dyDescent="0.2">
      <c r="A39" s="94"/>
      <c r="B39" s="453"/>
      <c r="C39" s="136"/>
      <c r="D39" s="125"/>
      <c r="E39" s="445"/>
      <c r="F39" s="445"/>
      <c r="G39" s="13"/>
    </row>
    <row r="40" spans="1:7" x14ac:dyDescent="0.2">
      <c r="A40" s="94"/>
      <c r="B40" s="453"/>
      <c r="C40" s="136"/>
      <c r="D40" s="125"/>
      <c r="E40" s="445"/>
      <c r="F40" s="445"/>
      <c r="G40" s="13"/>
    </row>
    <row r="41" spans="1:7" x14ac:dyDescent="0.2">
      <c r="A41" s="94"/>
      <c r="B41" s="453"/>
      <c r="C41" s="136"/>
      <c r="D41" s="125"/>
      <c r="E41" s="445"/>
      <c r="F41" s="445"/>
      <c r="G41" s="13"/>
    </row>
    <row r="42" spans="1:7" x14ac:dyDescent="0.2">
      <c r="A42" s="94"/>
      <c r="B42" s="453"/>
      <c r="C42" s="136"/>
      <c r="D42" s="125"/>
      <c r="E42" s="445"/>
      <c r="F42" s="445"/>
      <c r="G42" s="13"/>
    </row>
    <row r="43" spans="1:7" x14ac:dyDescent="0.2">
      <c r="A43" s="93"/>
      <c r="B43" s="459"/>
      <c r="C43" s="136"/>
      <c r="D43" s="125"/>
      <c r="E43" s="445"/>
      <c r="F43" s="445"/>
      <c r="G43" s="13"/>
    </row>
    <row r="44" spans="1:7" x14ac:dyDescent="0.2">
      <c r="A44" s="94"/>
      <c r="B44" s="453"/>
      <c r="C44" s="136"/>
      <c r="D44" s="125"/>
      <c r="E44" s="445"/>
      <c r="F44" s="445"/>
      <c r="G44" s="13"/>
    </row>
    <row r="45" spans="1:7" x14ac:dyDescent="0.2">
      <c r="A45" s="94"/>
      <c r="B45" s="460"/>
      <c r="C45" s="136"/>
      <c r="D45" s="125"/>
      <c r="E45" s="445"/>
      <c r="F45" s="445"/>
      <c r="G45" s="13"/>
    </row>
    <row r="46" spans="1:7" x14ac:dyDescent="0.2">
      <c r="A46" s="94"/>
      <c r="B46" s="453"/>
      <c r="C46" s="136"/>
      <c r="D46" s="125"/>
      <c r="E46" s="445"/>
      <c r="F46" s="445"/>
      <c r="G46" s="13"/>
    </row>
    <row r="47" spans="1:7" x14ac:dyDescent="0.2">
      <c r="A47" s="93"/>
      <c r="B47" s="460"/>
      <c r="C47" s="136"/>
      <c r="D47" s="125"/>
      <c r="E47" s="445"/>
      <c r="F47" s="445"/>
      <c r="G47" s="13"/>
    </row>
    <row r="48" spans="1:7" x14ac:dyDescent="0.2">
      <c r="A48" s="94"/>
      <c r="B48" s="446"/>
      <c r="C48" s="136"/>
      <c r="D48" s="125"/>
      <c r="E48" s="445"/>
      <c r="F48" s="445"/>
      <c r="G48" s="13"/>
    </row>
    <row r="49" spans="1:7" x14ac:dyDescent="0.2">
      <c r="A49" s="94"/>
      <c r="B49" s="446"/>
      <c r="C49" s="136"/>
      <c r="D49" s="125"/>
      <c r="E49" s="445"/>
      <c r="F49" s="445"/>
      <c r="G49" s="13"/>
    </row>
    <row r="50" spans="1:7" x14ac:dyDescent="0.2">
      <c r="A50" s="94"/>
      <c r="B50" s="460"/>
      <c r="C50" s="136"/>
      <c r="D50" s="125"/>
      <c r="E50" s="445"/>
      <c r="F50" s="445"/>
      <c r="G50" s="13"/>
    </row>
    <row r="51" spans="1:7" x14ac:dyDescent="0.2">
      <c r="A51" s="93"/>
      <c r="B51" s="459"/>
      <c r="C51" s="136"/>
      <c r="D51" s="125"/>
      <c r="E51" s="445"/>
      <c r="F51" s="445"/>
      <c r="G51" s="13"/>
    </row>
    <row r="52" spans="1:7" x14ac:dyDescent="0.2">
      <c r="A52" s="93"/>
      <c r="B52" s="459"/>
      <c r="C52" s="136"/>
      <c r="D52" s="125"/>
      <c r="E52" s="445"/>
      <c r="F52" s="445"/>
      <c r="G52" s="13"/>
    </row>
    <row r="53" spans="1:7" x14ac:dyDescent="0.2">
      <c r="A53" s="94"/>
      <c r="B53" s="460"/>
      <c r="C53" s="136"/>
      <c r="D53" s="125"/>
      <c r="E53" s="445"/>
      <c r="F53" s="445"/>
      <c r="G53" s="13"/>
    </row>
    <row r="54" spans="1:7" x14ac:dyDescent="0.2">
      <c r="A54" s="94"/>
      <c r="B54" s="460"/>
      <c r="C54" s="103"/>
      <c r="D54" s="662"/>
      <c r="E54" s="445"/>
      <c r="F54" s="445"/>
    </row>
    <row r="55" spans="1:7" x14ac:dyDescent="0.2">
      <c r="A55" s="94"/>
      <c r="B55" s="464"/>
      <c r="C55" s="470"/>
      <c r="D55" s="662"/>
      <c r="E55" s="471"/>
      <c r="F55" s="471"/>
    </row>
    <row r="56" spans="1:7" ht="22.5" customHeight="1" x14ac:dyDescent="0.2">
      <c r="A56" s="35">
        <v>3100</v>
      </c>
      <c r="B56" s="370" t="s">
        <v>34</v>
      </c>
      <c r="C56" s="371"/>
      <c r="D56" s="371"/>
      <c r="E56" s="372"/>
      <c r="F56" s="374"/>
    </row>
    <row r="111" spans="1:6" x14ac:dyDescent="0.2">
      <c r="A111" s="1"/>
      <c r="B111" s="2"/>
      <c r="C111" s="2"/>
      <c r="D111" s="128"/>
      <c r="E111" s="155"/>
      <c r="F111" s="157"/>
    </row>
    <row r="112" spans="1:6" x14ac:dyDescent="0.2">
      <c r="A112" s="1"/>
      <c r="B112" s="2"/>
      <c r="C112" s="2"/>
      <c r="D112" s="128"/>
      <c r="E112" s="155"/>
      <c r="F112" s="157"/>
    </row>
    <row r="114" spans="1:6" x14ac:dyDescent="0.2">
      <c r="A114" s="2"/>
      <c r="B114" s="2"/>
      <c r="C114" s="2"/>
      <c r="D114" s="128"/>
      <c r="E114" s="155"/>
      <c r="F114" s="155"/>
    </row>
    <row r="115" spans="1:6" x14ac:dyDescent="0.2">
      <c r="A115" s="3"/>
      <c r="B115" s="3"/>
      <c r="C115" s="3"/>
      <c r="D115" s="127"/>
      <c r="E115" s="157"/>
      <c r="F115" s="157"/>
    </row>
    <row r="172" spans="1:6" x14ac:dyDescent="0.2">
      <c r="A172" s="1"/>
      <c r="B172" s="2"/>
      <c r="C172" s="2"/>
      <c r="D172" s="128"/>
      <c r="E172" s="155"/>
      <c r="F172" s="157"/>
    </row>
    <row r="173" spans="1:6" x14ac:dyDescent="0.2">
      <c r="A173" s="1"/>
      <c r="B173" s="2"/>
      <c r="C173" s="2"/>
      <c r="D173" s="128"/>
      <c r="E173" s="155"/>
      <c r="F173" s="157"/>
    </row>
    <row r="175" spans="1:6" x14ac:dyDescent="0.2">
      <c r="A175" s="2"/>
      <c r="B175" s="2"/>
      <c r="C175" s="2"/>
      <c r="D175" s="128"/>
      <c r="E175" s="155"/>
      <c r="F175" s="155"/>
    </row>
    <row r="176" spans="1:6" x14ac:dyDescent="0.2">
      <c r="A176" s="3"/>
      <c r="B176" s="3"/>
      <c r="C176" s="3"/>
      <c r="D176" s="127"/>
      <c r="E176" s="157"/>
      <c r="F176" s="157"/>
    </row>
    <row r="233" spans="1:6" x14ac:dyDescent="0.2">
      <c r="A233" s="1"/>
      <c r="B233" s="2"/>
      <c r="C233" s="2"/>
      <c r="D233" s="128"/>
      <c r="E233" s="155"/>
      <c r="F233" s="157"/>
    </row>
    <row r="234" spans="1:6" x14ac:dyDescent="0.2">
      <c r="A234" s="1"/>
      <c r="B234" s="2"/>
      <c r="C234" s="2"/>
      <c r="D234" s="128"/>
      <c r="E234" s="155"/>
      <c r="F234" s="157"/>
    </row>
  </sheetData>
  <protectedRanges>
    <protectedRange password="CC03" sqref="E13" name="Range1_20_2_2"/>
    <protectedRange password="CC03" sqref="E15" name="Range1_20_2_7"/>
  </protectedRanges>
  <pageMargins left="0.74803149606299213" right="0.43307086614173229" top="0.98425196850393704" bottom="0.98425196850393704" header="0.51181102362204722" footer="0.51181102362204722"/>
  <pageSetup paperSize="9" scale="87" firstPageNumber="8" orientation="portrait" useFirstPageNumber="1" r:id="rId1"/>
  <headerFooter alignWithMargins="0">
    <oddHeader>&amp;L&amp;"Arial Narrow,Bold"
BID NO: 08/24/25: UPGRADING HONEYVILLE TO PAVED CONCRETE INTERLOCKING BRICKS
SCHEDULE A: ROADWORKS
&amp;R&amp;"Arial Narrow,Regular"
&amp;"Arial Narrow,Bold"SECTION 3100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K240"/>
  <sheetViews>
    <sheetView view="pageLayout" zoomScaleNormal="100" zoomScaleSheetLayoutView="100" workbookViewId="0">
      <selection activeCell="E21" sqref="E21"/>
    </sheetView>
  </sheetViews>
  <sheetFormatPr defaultRowHeight="12.75" x14ac:dyDescent="0.2"/>
  <cols>
    <col min="1" max="1" width="7.7109375" customWidth="1"/>
    <col min="2" max="2" width="53.42578125" customWidth="1"/>
    <col min="3" max="3" width="9" customWidth="1"/>
    <col min="4" max="4" width="10.28515625" style="92" customWidth="1"/>
    <col min="5" max="5" width="10.140625" style="158" customWidth="1"/>
    <col min="6" max="6" width="15.28515625" style="65" customWidth="1"/>
    <col min="8" max="9" width="11.5703125" customWidth="1"/>
    <col min="10" max="10" width="11.7109375" customWidth="1"/>
  </cols>
  <sheetData>
    <row r="2" spans="1:11" x14ac:dyDescent="0.2">
      <c r="A2" s="825" t="s">
        <v>2</v>
      </c>
      <c r="B2" s="836" t="s">
        <v>3</v>
      </c>
      <c r="C2" s="825" t="s">
        <v>4</v>
      </c>
      <c r="D2" s="855" t="s">
        <v>5</v>
      </c>
      <c r="E2" s="838" t="s">
        <v>6</v>
      </c>
      <c r="F2" s="838" t="s">
        <v>7</v>
      </c>
    </row>
    <row r="3" spans="1:11" x14ac:dyDescent="0.2">
      <c r="A3" s="835"/>
      <c r="B3" s="837"/>
      <c r="C3" s="835"/>
      <c r="D3" s="856"/>
      <c r="E3" s="839"/>
      <c r="F3" s="839"/>
    </row>
    <row r="4" spans="1:11" x14ac:dyDescent="0.2">
      <c r="A4" s="93"/>
      <c r="B4" s="443"/>
      <c r="C4" s="444"/>
      <c r="D4" s="622"/>
      <c r="E4" s="546"/>
      <c r="F4" s="445"/>
    </row>
    <row r="5" spans="1:11" x14ac:dyDescent="0.2">
      <c r="A5" s="190" t="s">
        <v>338</v>
      </c>
      <c r="B5" s="644" t="s">
        <v>339</v>
      </c>
      <c r="C5" s="58"/>
      <c r="D5" s="133"/>
      <c r="E5" s="166"/>
      <c r="F5" s="646"/>
    </row>
    <row r="6" spans="1:11" x14ac:dyDescent="0.2">
      <c r="A6" s="190"/>
      <c r="B6" s="644"/>
      <c r="C6" s="58"/>
      <c r="D6" s="133"/>
      <c r="E6" s="166"/>
      <c r="F6" s="646"/>
    </row>
    <row r="7" spans="1:11" x14ac:dyDescent="0.2">
      <c r="A7" s="105">
        <v>33.01</v>
      </c>
      <c r="B7" s="664" t="s">
        <v>454</v>
      </c>
      <c r="C7" s="58"/>
      <c r="D7" s="133"/>
      <c r="E7" s="166"/>
      <c r="F7" s="646"/>
    </row>
    <row r="8" spans="1:11" x14ac:dyDescent="0.2">
      <c r="A8" s="105"/>
      <c r="B8" s="664" t="s">
        <v>455</v>
      </c>
      <c r="C8" s="58"/>
      <c r="D8" s="133"/>
      <c r="E8" s="166"/>
      <c r="F8" s="646"/>
    </row>
    <row r="9" spans="1:11" x14ac:dyDescent="0.2">
      <c r="A9" s="105"/>
      <c r="B9" s="562"/>
      <c r="C9" s="58"/>
      <c r="D9" s="133"/>
      <c r="E9" s="166"/>
      <c r="F9" s="646"/>
    </row>
    <row r="10" spans="1:11" ht="19.5" customHeight="1" x14ac:dyDescent="0.2">
      <c r="A10" s="105"/>
      <c r="B10" s="665" t="s">
        <v>456</v>
      </c>
      <c r="C10" s="58"/>
      <c r="D10" s="133"/>
      <c r="E10" s="166"/>
      <c r="F10" s="646"/>
    </row>
    <row r="11" spans="1:11" x14ac:dyDescent="0.2">
      <c r="A11" s="105"/>
      <c r="B11" s="562"/>
      <c r="C11" s="58"/>
      <c r="D11" s="133"/>
      <c r="E11" s="166"/>
      <c r="F11" s="646"/>
    </row>
    <row r="12" spans="1:11" ht="13.5" customHeight="1" x14ac:dyDescent="0.2">
      <c r="A12" s="105"/>
      <c r="B12" s="665" t="s">
        <v>457</v>
      </c>
      <c r="C12" s="91" t="s">
        <v>43</v>
      </c>
      <c r="D12" s="611">
        <v>5965.3</v>
      </c>
      <c r="E12" s="381"/>
      <c r="F12" s="381"/>
    </row>
    <row r="13" spans="1:11" x14ac:dyDescent="0.2">
      <c r="A13" s="105"/>
      <c r="B13" s="665"/>
      <c r="C13" s="91"/>
      <c r="D13" s="611"/>
      <c r="E13" s="381"/>
      <c r="F13" s="381"/>
    </row>
    <row r="14" spans="1:11" ht="26.25" customHeight="1" x14ac:dyDescent="0.2">
      <c r="A14" s="105"/>
      <c r="B14" s="185" t="s">
        <v>485</v>
      </c>
      <c r="C14" s="91" t="s">
        <v>43</v>
      </c>
      <c r="D14" s="222">
        <v>607.20000000000005</v>
      </c>
      <c r="E14" s="381"/>
      <c r="F14" s="386"/>
      <c r="K14">
        <f>150</f>
        <v>150</v>
      </c>
    </row>
    <row r="15" spans="1:11" ht="13.5" customHeight="1" x14ac:dyDescent="0.2">
      <c r="A15" s="105"/>
      <c r="B15" s="185"/>
      <c r="C15" s="91"/>
      <c r="D15" s="222"/>
      <c r="E15" s="381"/>
      <c r="F15" s="386"/>
    </row>
    <row r="16" spans="1:11" ht="25.5" x14ac:dyDescent="0.2">
      <c r="A16" s="190">
        <v>33.03</v>
      </c>
      <c r="B16" s="57" t="s">
        <v>522</v>
      </c>
      <c r="C16" s="235"/>
      <c r="D16" s="238"/>
      <c r="E16" s="387"/>
      <c r="F16" s="387"/>
    </row>
    <row r="17" spans="1:10" ht="13.5" customHeight="1" x14ac:dyDescent="0.2">
      <c r="A17" s="232"/>
      <c r="B17" s="181"/>
      <c r="C17" s="235"/>
      <c r="D17" s="235"/>
      <c r="E17" s="387"/>
      <c r="F17" s="387"/>
    </row>
    <row r="18" spans="1:10" ht="13.5" customHeight="1" x14ac:dyDescent="0.2">
      <c r="A18" s="232"/>
      <c r="B18" s="181" t="s">
        <v>523</v>
      </c>
      <c r="C18" s="235" t="s">
        <v>43</v>
      </c>
      <c r="D18" s="666">
        <v>2386.1200000000003</v>
      </c>
      <c r="E18" s="387"/>
      <c r="F18" s="387"/>
    </row>
    <row r="19" spans="1:10" x14ac:dyDescent="0.2">
      <c r="A19" s="232"/>
      <c r="B19" s="181"/>
      <c r="C19" s="235"/>
      <c r="D19" s="235"/>
      <c r="E19" s="387"/>
      <c r="F19" s="387"/>
    </row>
    <row r="20" spans="1:10" x14ac:dyDescent="0.2">
      <c r="A20" s="232"/>
      <c r="B20" s="181" t="s">
        <v>524</v>
      </c>
      <c r="C20" s="235" t="s">
        <v>43</v>
      </c>
      <c r="D20" s="666">
        <v>1193.0600000000002</v>
      </c>
      <c r="E20" s="387"/>
      <c r="F20" s="387"/>
    </row>
    <row r="21" spans="1:10" x14ac:dyDescent="0.2">
      <c r="A21" s="232"/>
      <c r="B21" s="181"/>
      <c r="C21" s="235"/>
      <c r="D21" s="235"/>
      <c r="E21" s="387"/>
      <c r="F21" s="387"/>
    </row>
    <row r="22" spans="1:10" ht="25.5" x14ac:dyDescent="0.2">
      <c r="A22" s="190" t="s">
        <v>340</v>
      </c>
      <c r="B22" s="57" t="s">
        <v>341</v>
      </c>
      <c r="C22" s="58"/>
      <c r="D22" s="133"/>
      <c r="E22" s="390"/>
      <c r="F22" s="390"/>
      <c r="G22" s="13"/>
    </row>
    <row r="23" spans="1:10" x14ac:dyDescent="0.2">
      <c r="A23" s="99"/>
      <c r="B23" s="59"/>
      <c r="C23" s="58"/>
      <c r="D23" s="133"/>
      <c r="E23" s="390"/>
      <c r="F23" s="390"/>
      <c r="G23" s="13"/>
    </row>
    <row r="24" spans="1:10" x14ac:dyDescent="0.2">
      <c r="A24" s="99"/>
      <c r="B24" s="59" t="s">
        <v>342</v>
      </c>
      <c r="C24" s="58" t="s">
        <v>43</v>
      </c>
      <c r="D24" s="611">
        <v>770.88000000000011</v>
      </c>
      <c r="E24" s="390"/>
      <c r="F24" s="390"/>
      <c r="G24" s="13"/>
      <c r="H24">
        <f>J24*I24</f>
        <v>8353.125</v>
      </c>
      <c r="I24" s="218">
        <v>0.45</v>
      </c>
      <c r="J24">
        <f>5500*7.5*0.45</f>
        <v>18562.5</v>
      </c>
    </row>
    <row r="25" spans="1:10" x14ac:dyDescent="0.2">
      <c r="A25" s="99"/>
      <c r="B25" s="59"/>
      <c r="C25" s="58"/>
      <c r="D25" s="133"/>
      <c r="E25" s="390"/>
      <c r="F25" s="390"/>
      <c r="G25" s="13"/>
      <c r="H25">
        <f t="shared" ref="H25:H30" si="0">J25*I25</f>
        <v>0</v>
      </c>
      <c r="I25" s="218"/>
    </row>
    <row r="26" spans="1:10" x14ac:dyDescent="0.2">
      <c r="A26" s="99"/>
      <c r="B26" s="59" t="s">
        <v>343</v>
      </c>
      <c r="C26" s="58" t="s">
        <v>43</v>
      </c>
      <c r="D26" s="611">
        <v>262.8</v>
      </c>
      <c r="E26" s="390"/>
      <c r="F26" s="390"/>
      <c r="G26" s="13"/>
      <c r="H26">
        <f t="shared" si="0"/>
        <v>4640.625</v>
      </c>
      <c r="I26" s="218">
        <v>0.25</v>
      </c>
      <c r="J26">
        <f t="shared" ref="J26:J30" si="1">5500*7.5*0.45</f>
        <v>18562.5</v>
      </c>
    </row>
    <row r="27" spans="1:10" x14ac:dyDescent="0.2">
      <c r="A27" s="99"/>
      <c r="B27" s="59"/>
      <c r="C27" s="58"/>
      <c r="D27" s="133"/>
      <c r="E27" s="390"/>
      <c r="F27" s="390"/>
      <c r="G27" s="13"/>
      <c r="H27">
        <f t="shared" si="0"/>
        <v>0</v>
      </c>
      <c r="I27" s="218"/>
    </row>
    <row r="28" spans="1:10" x14ac:dyDescent="0.2">
      <c r="A28" s="100"/>
      <c r="B28" s="59" t="s">
        <v>344</v>
      </c>
      <c r="C28" s="58" t="s">
        <v>43</v>
      </c>
      <c r="D28" s="611">
        <v>1734.48</v>
      </c>
      <c r="E28" s="390"/>
      <c r="F28" s="390"/>
      <c r="G28" s="13"/>
      <c r="H28">
        <f t="shared" si="0"/>
        <v>2784.375</v>
      </c>
      <c r="I28" s="218">
        <v>0.15</v>
      </c>
      <c r="J28">
        <f t="shared" si="1"/>
        <v>18562.5</v>
      </c>
    </row>
    <row r="29" spans="1:10" x14ac:dyDescent="0.2">
      <c r="A29" s="100"/>
      <c r="B29" s="59"/>
      <c r="C29" s="58"/>
      <c r="D29" s="133"/>
      <c r="E29" s="390"/>
      <c r="F29" s="390"/>
      <c r="G29" s="13"/>
      <c r="H29">
        <f t="shared" si="0"/>
        <v>0</v>
      </c>
      <c r="I29" s="218"/>
    </row>
    <row r="30" spans="1:10" x14ac:dyDescent="0.2">
      <c r="A30" s="100"/>
      <c r="B30" s="59" t="s">
        <v>345</v>
      </c>
      <c r="C30" s="58" t="s">
        <v>43</v>
      </c>
      <c r="D30" s="611">
        <v>87.600000000000009</v>
      </c>
      <c r="E30" s="390"/>
      <c r="F30" s="390"/>
      <c r="G30" s="13"/>
      <c r="H30">
        <f t="shared" si="0"/>
        <v>928.125</v>
      </c>
      <c r="I30" s="218">
        <v>0.05</v>
      </c>
      <c r="J30">
        <f t="shared" si="1"/>
        <v>18562.5</v>
      </c>
    </row>
    <row r="31" spans="1:10" x14ac:dyDescent="0.2">
      <c r="A31" s="100"/>
      <c r="B31" s="538"/>
      <c r="C31" s="37"/>
      <c r="D31" s="110"/>
      <c r="E31" s="390"/>
      <c r="F31" s="392"/>
      <c r="G31" s="13"/>
      <c r="I31" s="218"/>
    </row>
    <row r="32" spans="1:10" ht="16.5" customHeight="1" x14ac:dyDescent="0.2">
      <c r="A32" s="190" t="s">
        <v>430</v>
      </c>
      <c r="B32" s="57" t="s">
        <v>431</v>
      </c>
      <c r="C32" s="58"/>
      <c r="D32" s="133"/>
      <c r="E32" s="390"/>
      <c r="F32" s="392"/>
      <c r="G32" s="13"/>
      <c r="I32" s="140">
        <f>SUM(I24:I30)</f>
        <v>0.9</v>
      </c>
    </row>
    <row r="33" spans="1:10" x14ac:dyDescent="0.2">
      <c r="A33" s="99"/>
      <c r="B33" s="59"/>
      <c r="C33" s="58"/>
      <c r="D33" s="133"/>
      <c r="E33" s="390"/>
      <c r="F33" s="392"/>
      <c r="G33" s="13"/>
    </row>
    <row r="34" spans="1:10" x14ac:dyDescent="0.2">
      <c r="A34" s="99"/>
      <c r="B34" s="181" t="s">
        <v>481</v>
      </c>
      <c r="C34" s="58"/>
      <c r="D34" s="133"/>
      <c r="E34" s="391"/>
      <c r="F34" s="390"/>
      <c r="G34" s="13"/>
    </row>
    <row r="35" spans="1:10" x14ac:dyDescent="0.2">
      <c r="A35" s="100"/>
      <c r="B35" s="538"/>
      <c r="C35" s="37"/>
      <c r="D35" s="110"/>
      <c r="E35" s="390"/>
      <c r="F35" s="392"/>
      <c r="G35" s="13"/>
    </row>
    <row r="36" spans="1:10" x14ac:dyDescent="0.2">
      <c r="A36" s="99"/>
      <c r="B36" s="59" t="s">
        <v>432</v>
      </c>
      <c r="C36" s="58" t="s">
        <v>43</v>
      </c>
      <c r="D36" s="133">
        <v>1</v>
      </c>
      <c r="E36" s="391"/>
      <c r="F36" s="387" t="s">
        <v>92</v>
      </c>
      <c r="G36" s="13"/>
    </row>
    <row r="37" spans="1:10" x14ac:dyDescent="0.2">
      <c r="A37" s="190"/>
      <c r="B37" s="57"/>
      <c r="C37" s="58"/>
      <c r="D37" s="133"/>
      <c r="E37" s="390"/>
      <c r="F37" s="392"/>
      <c r="G37" s="13"/>
    </row>
    <row r="38" spans="1:10" x14ac:dyDescent="0.2">
      <c r="A38" s="99"/>
      <c r="B38" s="181" t="s">
        <v>482</v>
      </c>
      <c r="C38" s="58"/>
      <c r="D38" s="133"/>
      <c r="E38" s="391"/>
      <c r="F38" s="390"/>
      <c r="G38" s="13"/>
    </row>
    <row r="39" spans="1:10" x14ac:dyDescent="0.2">
      <c r="A39" s="99"/>
      <c r="B39" s="538"/>
      <c r="C39" s="37"/>
      <c r="D39" s="110"/>
      <c r="E39" s="390"/>
      <c r="F39" s="392"/>
      <c r="G39" s="13"/>
      <c r="H39" s="3"/>
      <c r="I39" s="3"/>
      <c r="J39" s="3"/>
    </row>
    <row r="40" spans="1:10" x14ac:dyDescent="0.2">
      <c r="A40" s="190"/>
      <c r="B40" s="59" t="s">
        <v>432</v>
      </c>
      <c r="C40" s="58" t="s">
        <v>43</v>
      </c>
      <c r="D40" s="133">
        <v>1</v>
      </c>
      <c r="E40" s="391"/>
      <c r="F40" s="387" t="s">
        <v>92</v>
      </c>
      <c r="G40" s="13"/>
    </row>
    <row r="41" spans="1:10" x14ac:dyDescent="0.2">
      <c r="A41" s="190"/>
      <c r="B41" s="57"/>
      <c r="C41" s="58"/>
      <c r="D41" s="133"/>
      <c r="E41" s="391"/>
      <c r="F41" s="390"/>
      <c r="G41" s="13"/>
    </row>
    <row r="42" spans="1:10" x14ac:dyDescent="0.2">
      <c r="A42" s="99"/>
      <c r="B42" s="59"/>
      <c r="C42" s="58"/>
      <c r="D42" s="133"/>
      <c r="E42" s="390"/>
      <c r="F42" s="390"/>
      <c r="G42" s="13"/>
    </row>
    <row r="43" spans="1:10" s="3" customFormat="1" ht="19.5" customHeight="1" x14ac:dyDescent="0.2">
      <c r="A43" s="190" t="s">
        <v>346</v>
      </c>
      <c r="B43" s="57" t="s">
        <v>347</v>
      </c>
      <c r="C43" s="58"/>
      <c r="D43" s="133"/>
      <c r="E43" s="390"/>
      <c r="F43" s="392"/>
      <c r="G43" s="184"/>
    </row>
    <row r="44" spans="1:10" x14ac:dyDescent="0.2">
      <c r="A44" s="99"/>
      <c r="B44" s="59"/>
      <c r="C44" s="58"/>
      <c r="D44" s="133"/>
      <c r="E44" s="390"/>
      <c r="F44" s="392"/>
      <c r="G44" s="13"/>
    </row>
    <row r="45" spans="1:10" x14ac:dyDescent="0.2">
      <c r="A45" s="99"/>
      <c r="B45" s="59" t="s">
        <v>348</v>
      </c>
      <c r="C45" s="58" t="s">
        <v>43</v>
      </c>
      <c r="D45" s="611">
        <v>4583.7000000000007</v>
      </c>
      <c r="E45" s="391"/>
      <c r="F45" s="390"/>
      <c r="G45" s="13"/>
      <c r="H45">
        <f>3000*7.5*0.15</f>
        <v>3375</v>
      </c>
    </row>
    <row r="46" spans="1:10" x14ac:dyDescent="0.2">
      <c r="A46" s="99"/>
      <c r="B46" s="59"/>
      <c r="C46" s="58"/>
      <c r="D46" s="133"/>
      <c r="E46" s="390"/>
      <c r="F46" s="390"/>
      <c r="G46" s="13"/>
    </row>
    <row r="47" spans="1:10" x14ac:dyDescent="0.2">
      <c r="A47" s="190" t="s">
        <v>349</v>
      </c>
      <c r="B47" s="57" t="s">
        <v>350</v>
      </c>
      <c r="C47" s="58"/>
      <c r="D47" s="133"/>
      <c r="E47" s="391"/>
      <c r="F47" s="390"/>
      <c r="G47" s="13"/>
    </row>
    <row r="48" spans="1:10" x14ac:dyDescent="0.2">
      <c r="A48" s="99"/>
      <c r="B48" s="59"/>
      <c r="C48" s="58"/>
      <c r="D48" s="133"/>
      <c r="E48" s="390"/>
      <c r="F48" s="390"/>
      <c r="G48" s="13"/>
    </row>
    <row r="49" spans="1:7" x14ac:dyDescent="0.2">
      <c r="A49" s="100"/>
      <c r="B49" s="59" t="s">
        <v>351</v>
      </c>
      <c r="C49" s="58" t="s">
        <v>18</v>
      </c>
      <c r="D49" s="133"/>
      <c r="E49" s="390"/>
      <c r="F49" s="390" t="s">
        <v>92</v>
      </c>
      <c r="G49" s="13"/>
    </row>
    <row r="50" spans="1:7" x14ac:dyDescent="0.2">
      <c r="A50" s="100"/>
      <c r="B50" s="538"/>
      <c r="C50" s="37"/>
      <c r="D50" s="133"/>
      <c r="E50" s="390"/>
      <c r="F50" s="390"/>
      <c r="G50" s="13"/>
    </row>
    <row r="51" spans="1:7" x14ac:dyDescent="0.2">
      <c r="A51" s="667"/>
      <c r="B51" s="59" t="s">
        <v>352</v>
      </c>
      <c r="C51" s="58" t="s">
        <v>18</v>
      </c>
      <c r="D51" s="133"/>
      <c r="E51" s="390"/>
      <c r="F51" s="390" t="s">
        <v>92</v>
      </c>
      <c r="G51" s="13"/>
    </row>
    <row r="52" spans="1:7" x14ac:dyDescent="0.2">
      <c r="A52" s="668"/>
      <c r="B52" s="652"/>
      <c r="C52" s="669"/>
      <c r="D52" s="151"/>
      <c r="E52" s="655"/>
      <c r="F52" s="390"/>
      <c r="G52" s="13"/>
    </row>
    <row r="53" spans="1:7" x14ac:dyDescent="0.2">
      <c r="A53" s="97" t="s">
        <v>353</v>
      </c>
      <c r="B53" s="670" t="s">
        <v>354</v>
      </c>
      <c r="C53" s="58"/>
      <c r="D53" s="133"/>
      <c r="E53" s="390"/>
      <c r="F53" s="390"/>
      <c r="G53" s="13"/>
    </row>
    <row r="54" spans="1:7" x14ac:dyDescent="0.2">
      <c r="A54" s="99"/>
      <c r="B54" s="59"/>
      <c r="C54" s="58"/>
      <c r="D54" s="133"/>
      <c r="E54" s="390"/>
      <c r="F54" s="392"/>
      <c r="G54" s="13"/>
    </row>
    <row r="55" spans="1:7" ht="25.5" x14ac:dyDescent="0.2">
      <c r="A55" s="97" t="s">
        <v>355</v>
      </c>
      <c r="B55" s="542" t="s">
        <v>356</v>
      </c>
      <c r="C55" s="58" t="s">
        <v>357</v>
      </c>
      <c r="D55" s="671">
        <v>39022.32</v>
      </c>
      <c r="E55" s="390"/>
      <c r="F55" s="390"/>
      <c r="G55" s="13"/>
    </row>
    <row r="56" spans="1:7" x14ac:dyDescent="0.2">
      <c r="A56" s="668"/>
      <c r="B56" s="652"/>
      <c r="C56" s="669"/>
      <c r="D56" s="151"/>
      <c r="E56" s="132"/>
      <c r="F56" s="137"/>
      <c r="G56" s="13"/>
    </row>
    <row r="57" spans="1:7" x14ac:dyDescent="0.2">
      <c r="A57" s="668"/>
      <c r="B57" s="652"/>
      <c r="C57" s="669"/>
      <c r="D57" s="151"/>
      <c r="E57" s="132"/>
      <c r="F57" s="137"/>
      <c r="G57" s="13"/>
    </row>
    <row r="58" spans="1:7" x14ac:dyDescent="0.2">
      <c r="A58" s="94"/>
      <c r="B58" s="453"/>
      <c r="C58" s="136"/>
      <c r="D58" s="125"/>
      <c r="E58" s="445"/>
      <c r="F58" s="445"/>
      <c r="G58" s="13"/>
    </row>
    <row r="59" spans="1:7" x14ac:dyDescent="0.2">
      <c r="A59" s="94"/>
      <c r="B59" s="464"/>
      <c r="C59" s="470"/>
      <c r="D59" s="662"/>
      <c r="E59" s="471"/>
      <c r="F59" s="471"/>
    </row>
    <row r="60" spans="1:7" x14ac:dyDescent="0.2">
      <c r="A60" s="825">
        <v>3300</v>
      </c>
      <c r="B60" s="827" t="s">
        <v>34</v>
      </c>
      <c r="C60" s="828"/>
      <c r="D60" s="828"/>
      <c r="E60" s="829"/>
      <c r="F60" s="833"/>
    </row>
    <row r="61" spans="1:7" x14ac:dyDescent="0.2">
      <c r="A61" s="826"/>
      <c r="B61" s="830"/>
      <c r="C61" s="831"/>
      <c r="D61" s="831"/>
      <c r="E61" s="832"/>
      <c r="F61" s="834"/>
    </row>
    <row r="117" spans="1:6" x14ac:dyDescent="0.2">
      <c r="A117" s="1"/>
      <c r="B117" s="2"/>
      <c r="C117" s="2"/>
      <c r="D117" s="128"/>
      <c r="E117" s="154"/>
      <c r="F117" s="157"/>
    </row>
    <row r="118" spans="1:6" x14ac:dyDescent="0.2">
      <c r="A118" s="1"/>
      <c r="B118" s="2"/>
      <c r="C118" s="2"/>
      <c r="D118" s="128"/>
      <c r="E118" s="154"/>
      <c r="F118" s="157"/>
    </row>
    <row r="120" spans="1:6" x14ac:dyDescent="0.2">
      <c r="A120" s="2"/>
      <c r="B120" s="2"/>
      <c r="C120" s="2"/>
      <c r="D120" s="128"/>
      <c r="E120" s="154"/>
      <c r="F120" s="155"/>
    </row>
    <row r="121" spans="1:6" x14ac:dyDescent="0.2">
      <c r="A121" s="3"/>
      <c r="B121" s="3"/>
      <c r="C121" s="3"/>
      <c r="D121" s="127"/>
      <c r="E121" s="156"/>
      <c r="F121" s="157"/>
    </row>
    <row r="178" spans="1:6" x14ac:dyDescent="0.2">
      <c r="A178" s="1"/>
      <c r="B178" s="2"/>
      <c r="C178" s="2"/>
      <c r="D178" s="128"/>
      <c r="E178" s="154"/>
      <c r="F178" s="157"/>
    </row>
    <row r="179" spans="1:6" x14ac:dyDescent="0.2">
      <c r="A179" s="1"/>
      <c r="B179" s="2"/>
      <c r="C179" s="2"/>
      <c r="D179" s="128"/>
      <c r="E179" s="154"/>
      <c r="F179" s="157"/>
    </row>
    <row r="181" spans="1:6" x14ac:dyDescent="0.2">
      <c r="A181" s="2"/>
      <c r="B181" s="2"/>
      <c r="C181" s="2"/>
      <c r="D181" s="128"/>
      <c r="E181" s="154"/>
      <c r="F181" s="155"/>
    </row>
    <row r="182" spans="1:6" x14ac:dyDescent="0.2">
      <c r="A182" s="3"/>
      <c r="B182" s="3"/>
      <c r="C182" s="3"/>
      <c r="D182" s="127"/>
      <c r="E182" s="156"/>
      <c r="F182" s="157"/>
    </row>
    <row r="239" spans="1:6" x14ac:dyDescent="0.2">
      <c r="A239" s="1"/>
      <c r="B239" s="2"/>
      <c r="C239" s="2"/>
      <c r="D239" s="128"/>
      <c r="E239" s="154"/>
      <c r="F239" s="157"/>
    </row>
    <row r="240" spans="1:6" x14ac:dyDescent="0.2">
      <c r="A240" s="1"/>
      <c r="B240" s="2"/>
      <c r="C240" s="2"/>
      <c r="D240" s="128"/>
      <c r="E240" s="154"/>
      <c r="F240" s="157"/>
    </row>
  </sheetData>
  <mergeCells count="9">
    <mergeCell ref="A60:A61"/>
    <mergeCell ref="B60:E61"/>
    <mergeCell ref="F60:F61"/>
    <mergeCell ref="A2:A3"/>
    <mergeCell ref="B2:B3"/>
    <mergeCell ref="C2:C3"/>
    <mergeCell ref="D2:D3"/>
    <mergeCell ref="E2:E3"/>
    <mergeCell ref="F2:F3"/>
  </mergeCells>
  <pageMargins left="0.74803149606299213" right="0.43307086614173229" top="0.98425196850393704" bottom="0.98425196850393704" header="0.51181102362204722" footer="0.51181102362204722"/>
  <pageSetup paperSize="9" scale="84" firstPageNumber="8" orientation="portrait" useFirstPageNumber="1" r:id="rId1"/>
  <headerFooter alignWithMargins="0">
    <oddHeader>&amp;L&amp;"Arial Narrow,Bold"
BID NO: 08/24/25: UPGRADING HONEYVILLE TO PAVED CONCRETE INTERLOCKING BRICKS
SCHEDULE A: ROADWORKS
&amp;R&amp;"Arial Narrow,Regular"
&amp;"Arial Narrow,Bold"SECTION 3300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O59"/>
  <sheetViews>
    <sheetView view="pageLayout" zoomScaleNormal="100" zoomScaleSheetLayoutView="100" workbookViewId="0">
      <selection activeCell="E24" sqref="E24"/>
    </sheetView>
  </sheetViews>
  <sheetFormatPr defaultRowHeight="12.75" x14ac:dyDescent="0.2"/>
  <cols>
    <col min="1" max="1" width="8.28515625" style="67" customWidth="1"/>
    <col min="2" max="2" width="48" style="11" customWidth="1"/>
    <col min="3" max="3" width="10" style="11" customWidth="1"/>
    <col min="4" max="4" width="10.7109375" style="134" customWidth="1"/>
    <col min="5" max="5" width="9.7109375" style="165" customWidth="1"/>
    <col min="6" max="6" width="15" style="165" customWidth="1"/>
    <col min="7" max="7" width="9.140625" style="11"/>
    <col min="8" max="8" width="10.85546875" style="11" customWidth="1"/>
    <col min="9" max="11" width="6.7109375" style="11" customWidth="1"/>
    <col min="12" max="16384" width="9.140625" style="11"/>
  </cols>
  <sheetData>
    <row r="2" spans="1:15" ht="27.75" customHeight="1" x14ac:dyDescent="0.2">
      <c r="A2" s="205" t="s">
        <v>2</v>
      </c>
      <c r="B2" s="207" t="s">
        <v>3</v>
      </c>
      <c r="C2" s="205" t="s">
        <v>4</v>
      </c>
      <c r="D2" s="208" t="s">
        <v>5</v>
      </c>
      <c r="E2" s="206" t="s">
        <v>6</v>
      </c>
      <c r="F2" s="206" t="s">
        <v>7</v>
      </c>
    </row>
    <row r="3" spans="1:15" x14ac:dyDescent="0.2">
      <c r="A3" s="672"/>
      <c r="B3" s="498"/>
      <c r="C3" s="192"/>
      <c r="D3" s="673"/>
      <c r="E3" s="491"/>
      <c r="F3" s="491"/>
    </row>
    <row r="4" spans="1:15" x14ac:dyDescent="0.2">
      <c r="A4" s="190" t="s">
        <v>358</v>
      </c>
      <c r="B4" s="644" t="s">
        <v>359</v>
      </c>
      <c r="C4" s="674"/>
      <c r="D4" s="133"/>
      <c r="E4" s="645"/>
      <c r="F4" s="646"/>
      <c r="G4" s="10"/>
    </row>
    <row r="5" spans="1:15" x14ac:dyDescent="0.2">
      <c r="A5" s="99"/>
      <c r="B5" s="59"/>
      <c r="C5" s="674"/>
      <c r="D5" s="133"/>
      <c r="E5" s="645"/>
      <c r="F5" s="646"/>
      <c r="G5" s="10"/>
    </row>
    <row r="6" spans="1:15" ht="27" customHeight="1" x14ac:dyDescent="0.2">
      <c r="A6" s="190" t="s">
        <v>525</v>
      </c>
      <c r="B6" s="57" t="s">
        <v>526</v>
      </c>
      <c r="C6" s="235"/>
      <c r="D6" s="235"/>
      <c r="E6" s="675"/>
      <c r="F6" s="671"/>
      <c r="G6" s="10"/>
    </row>
    <row r="7" spans="1:15" x14ac:dyDescent="0.2">
      <c r="A7" s="232"/>
      <c r="B7" s="181"/>
      <c r="C7" s="235"/>
      <c r="D7" s="235"/>
      <c r="E7" s="675"/>
      <c r="F7" s="671"/>
      <c r="G7" s="10"/>
    </row>
    <row r="8" spans="1:15" x14ac:dyDescent="0.2">
      <c r="A8" s="676"/>
      <c r="B8" s="540" t="s">
        <v>360</v>
      </c>
      <c r="C8" s="228"/>
      <c r="D8" s="228"/>
      <c r="E8" s="677"/>
      <c r="F8" s="414"/>
      <c r="G8" s="10"/>
    </row>
    <row r="9" spans="1:15" x14ac:dyDescent="0.2">
      <c r="A9" s="676"/>
      <c r="B9" s="540"/>
      <c r="C9" s="228"/>
      <c r="D9" s="228"/>
      <c r="E9" s="677"/>
      <c r="F9" s="414"/>
      <c r="G9" s="10"/>
    </row>
    <row r="10" spans="1:15" ht="25.5" x14ac:dyDescent="0.2">
      <c r="A10" s="676"/>
      <c r="B10" s="181" t="s">
        <v>597</v>
      </c>
      <c r="C10" s="235" t="s">
        <v>43</v>
      </c>
      <c r="D10" s="564">
        <v>4583.7000000000007</v>
      </c>
      <c r="E10" s="387"/>
      <c r="F10" s="387"/>
      <c r="G10" s="10"/>
      <c r="H10" s="64">
        <f>3650*7.5*0.15</f>
        <v>4106.25</v>
      </c>
    </row>
    <row r="11" spans="1:15" x14ac:dyDescent="0.2">
      <c r="A11" s="676"/>
      <c r="B11" s="540"/>
      <c r="C11" s="228"/>
      <c r="D11" s="235"/>
      <c r="E11" s="678"/>
      <c r="F11" s="386"/>
      <c r="G11" s="10"/>
      <c r="H11" s="64"/>
    </row>
    <row r="12" spans="1:15" ht="14.25" customHeight="1" x14ac:dyDescent="0.2">
      <c r="A12" s="676"/>
      <c r="B12" s="181" t="s">
        <v>361</v>
      </c>
      <c r="C12" s="228"/>
      <c r="D12" s="228"/>
      <c r="E12" s="678"/>
      <c r="F12" s="386"/>
      <c r="G12" s="10"/>
      <c r="H12" s="64"/>
      <c r="M12" s="11">
        <f>290+1325</f>
        <v>1615</v>
      </c>
      <c r="O12" s="11">
        <v>650</v>
      </c>
    </row>
    <row r="13" spans="1:15" x14ac:dyDescent="0.2">
      <c r="A13" s="676"/>
      <c r="B13" s="540"/>
      <c r="C13" s="228"/>
      <c r="D13" s="228"/>
      <c r="E13" s="678"/>
      <c r="F13" s="386"/>
      <c r="G13" s="10"/>
      <c r="H13" s="64"/>
      <c r="M13" s="11">
        <v>1000</v>
      </c>
      <c r="O13" s="11">
        <v>290</v>
      </c>
    </row>
    <row r="14" spans="1:15" ht="28.5" customHeight="1" x14ac:dyDescent="0.2">
      <c r="A14" s="676"/>
      <c r="B14" s="181" t="s">
        <v>596</v>
      </c>
      <c r="C14" s="235" t="s">
        <v>43</v>
      </c>
      <c r="D14" s="90">
        <v>4496.8</v>
      </c>
      <c r="E14" s="387"/>
      <c r="F14" s="387"/>
      <c r="G14" s="10"/>
      <c r="H14" s="64">
        <f>3650*7.2*0.15</f>
        <v>3942</v>
      </c>
      <c r="M14" s="11">
        <v>310</v>
      </c>
      <c r="O14" s="11">
        <v>260</v>
      </c>
    </row>
    <row r="15" spans="1:15" x14ac:dyDescent="0.2">
      <c r="A15" s="676"/>
      <c r="B15" s="181"/>
      <c r="C15" s="235"/>
      <c r="D15" s="598"/>
      <c r="E15" s="387"/>
      <c r="F15" s="387"/>
      <c r="G15" s="10"/>
      <c r="H15" s="64"/>
    </row>
    <row r="16" spans="1:15" x14ac:dyDescent="0.2">
      <c r="A16" s="676"/>
      <c r="B16" s="135" t="s">
        <v>566</v>
      </c>
      <c r="C16" s="228"/>
      <c r="D16" s="228"/>
      <c r="E16" s="678"/>
      <c r="F16" s="679"/>
      <c r="G16" s="10"/>
      <c r="H16" s="64"/>
    </row>
    <row r="17" spans="1:15" x14ac:dyDescent="0.2">
      <c r="A17" s="676"/>
      <c r="B17" s="135"/>
      <c r="C17" s="228"/>
      <c r="D17" s="228"/>
      <c r="E17" s="678"/>
      <c r="F17" s="679"/>
      <c r="G17" s="10"/>
      <c r="H17" s="64"/>
    </row>
    <row r="18" spans="1:15" ht="36" x14ac:dyDescent="0.2">
      <c r="A18" s="676"/>
      <c r="B18" s="135" t="s">
        <v>567</v>
      </c>
      <c r="C18" s="239" t="s">
        <v>43</v>
      </c>
      <c r="D18" s="598">
        <v>1</v>
      </c>
      <c r="E18" s="387"/>
      <c r="F18" s="387" t="s">
        <v>92</v>
      </c>
      <c r="G18" s="10"/>
      <c r="H18" s="64"/>
    </row>
    <row r="19" spans="1:15" x14ac:dyDescent="0.2">
      <c r="A19" s="676"/>
      <c r="B19" s="181"/>
      <c r="C19" s="235"/>
      <c r="D19" s="598"/>
      <c r="E19" s="387"/>
      <c r="F19" s="387"/>
      <c r="G19" s="10"/>
      <c r="H19" s="64"/>
    </row>
    <row r="20" spans="1:15" ht="25.5" x14ac:dyDescent="0.2">
      <c r="A20" s="676"/>
      <c r="B20" s="181" t="s">
        <v>527</v>
      </c>
      <c r="C20" s="228"/>
      <c r="D20" s="235"/>
      <c r="E20" s="386"/>
      <c r="F20" s="387"/>
      <c r="G20" s="10"/>
      <c r="H20" s="64"/>
      <c r="M20" s="11">
        <v>215</v>
      </c>
    </row>
    <row r="21" spans="1:15" x14ac:dyDescent="0.2">
      <c r="A21" s="676"/>
      <c r="B21" s="540"/>
      <c r="C21" s="228"/>
      <c r="D21" s="235"/>
      <c r="E21" s="386"/>
      <c r="F21" s="387"/>
      <c r="G21" s="10"/>
      <c r="H21" s="64"/>
      <c r="M21" s="11">
        <v>135</v>
      </c>
    </row>
    <row r="22" spans="1:15" ht="12" customHeight="1" x14ac:dyDescent="0.2">
      <c r="A22" s="676"/>
      <c r="B22" s="181" t="s">
        <v>595</v>
      </c>
      <c r="C22" s="235" t="s">
        <v>43</v>
      </c>
      <c r="D22" s="564">
        <v>4317.5</v>
      </c>
      <c r="E22" s="387"/>
      <c r="F22" s="387"/>
      <c r="G22" s="10"/>
      <c r="H22" s="64">
        <f>5500*3*0.15</f>
        <v>2475</v>
      </c>
    </row>
    <row r="23" spans="1:15" ht="11.25" customHeight="1" x14ac:dyDescent="0.2">
      <c r="A23" s="676"/>
      <c r="B23" s="181"/>
      <c r="C23" s="235"/>
      <c r="D23" s="238"/>
      <c r="E23" s="387"/>
      <c r="F23" s="387"/>
      <c r="G23" s="10"/>
    </row>
    <row r="24" spans="1:15" s="64" customFormat="1" x14ac:dyDescent="0.2">
      <c r="A24" s="676"/>
      <c r="B24" s="536" t="s">
        <v>362</v>
      </c>
      <c r="C24" s="235"/>
      <c r="D24" s="238"/>
      <c r="E24" s="387"/>
      <c r="F24" s="387"/>
      <c r="G24" s="63"/>
      <c r="M24" s="64">
        <f>SUM(M12:M22)</f>
        <v>3275</v>
      </c>
      <c r="N24" s="64">
        <f t="shared" ref="N24:O24" si="0">SUM(N12:N22)</f>
        <v>0</v>
      </c>
      <c r="O24" s="64">
        <f t="shared" si="0"/>
        <v>1200</v>
      </c>
    </row>
    <row r="25" spans="1:15" ht="11.25" customHeight="1" x14ac:dyDescent="0.2">
      <c r="A25" s="676"/>
      <c r="B25" s="536"/>
      <c r="C25" s="235"/>
      <c r="D25" s="238"/>
      <c r="E25" s="387"/>
      <c r="F25" s="387"/>
      <c r="G25" s="10"/>
    </row>
    <row r="26" spans="1:15" ht="11.25" customHeight="1" x14ac:dyDescent="0.2">
      <c r="A26" s="676"/>
      <c r="B26" s="536" t="s">
        <v>363</v>
      </c>
      <c r="C26" s="235" t="s">
        <v>43</v>
      </c>
      <c r="D26" s="564">
        <v>1150.6000000000001</v>
      </c>
      <c r="E26" s="387"/>
      <c r="F26" s="387"/>
      <c r="G26" s="10"/>
    </row>
    <row r="27" spans="1:15" ht="11.25" customHeight="1" x14ac:dyDescent="0.2">
      <c r="A27" s="676"/>
      <c r="B27" s="540"/>
      <c r="C27" s="228"/>
      <c r="D27" s="228"/>
      <c r="E27" s="386"/>
      <c r="F27" s="387"/>
      <c r="G27" s="10"/>
    </row>
    <row r="28" spans="1:15" ht="38.25" x14ac:dyDescent="0.2">
      <c r="A28" s="680" t="s">
        <v>528</v>
      </c>
      <c r="B28" s="542" t="s">
        <v>529</v>
      </c>
      <c r="C28" s="239"/>
      <c r="D28" s="686"/>
      <c r="E28" s="375"/>
      <c r="F28" s="375"/>
      <c r="G28" s="10"/>
    </row>
    <row r="29" spans="1:15" ht="11.25" customHeight="1" x14ac:dyDescent="0.2">
      <c r="A29" s="681"/>
      <c r="B29" s="542"/>
      <c r="C29" s="239"/>
      <c r="D29" s="686"/>
      <c r="E29" s="375"/>
      <c r="F29" s="375"/>
      <c r="G29" s="10"/>
    </row>
    <row r="30" spans="1:15" x14ac:dyDescent="0.2">
      <c r="A30" s="681"/>
      <c r="B30" s="479" t="s">
        <v>360</v>
      </c>
      <c r="C30" s="239"/>
      <c r="D30" s="686"/>
      <c r="E30" s="375"/>
      <c r="F30" s="375"/>
      <c r="G30" s="10"/>
    </row>
    <row r="31" spans="1:15" ht="11.25" customHeight="1" x14ac:dyDescent="0.2">
      <c r="A31" s="681"/>
      <c r="B31" s="479"/>
      <c r="C31" s="239"/>
      <c r="D31" s="686"/>
      <c r="E31" s="375"/>
      <c r="F31" s="375"/>
      <c r="G31" s="10"/>
    </row>
    <row r="32" spans="1:15" ht="24" x14ac:dyDescent="0.2">
      <c r="A32" s="681"/>
      <c r="B32" s="479" t="s">
        <v>530</v>
      </c>
      <c r="C32" s="239" t="s">
        <v>43</v>
      </c>
      <c r="D32" s="686"/>
      <c r="E32" s="375"/>
      <c r="F32" s="375" t="s">
        <v>92</v>
      </c>
      <c r="G32" s="10"/>
    </row>
    <row r="33" spans="1:7" ht="11.25" customHeight="1" x14ac:dyDescent="0.2">
      <c r="A33" s="681"/>
      <c r="B33" s="458"/>
      <c r="C33" s="239"/>
      <c r="D33" s="686"/>
      <c r="E33" s="375"/>
      <c r="F33" s="393"/>
      <c r="G33" s="10"/>
    </row>
    <row r="34" spans="1:7" x14ac:dyDescent="0.2">
      <c r="A34" s="681"/>
      <c r="B34" s="479" t="s">
        <v>531</v>
      </c>
      <c r="C34" s="239"/>
      <c r="D34" s="686"/>
      <c r="E34" s="375"/>
      <c r="F34" s="393"/>
      <c r="G34" s="10"/>
    </row>
    <row r="35" spans="1:7" ht="11.25" customHeight="1" x14ac:dyDescent="0.2">
      <c r="A35" s="682"/>
      <c r="B35" s="596"/>
      <c r="C35" s="597"/>
      <c r="D35" s="686"/>
      <c r="E35" s="375"/>
      <c r="F35" s="393"/>
      <c r="G35" s="10"/>
    </row>
    <row r="36" spans="1:7" ht="24" x14ac:dyDescent="0.2">
      <c r="A36" s="681"/>
      <c r="B36" s="479" t="s">
        <v>532</v>
      </c>
      <c r="C36" s="239" t="s">
        <v>43</v>
      </c>
      <c r="D36" s="686"/>
      <c r="E36" s="375"/>
      <c r="F36" s="375" t="s">
        <v>92</v>
      </c>
      <c r="G36" s="10"/>
    </row>
    <row r="37" spans="1:7" ht="11.25" customHeight="1" x14ac:dyDescent="0.2">
      <c r="A37" s="681"/>
      <c r="B37" s="683"/>
      <c r="C37" s="239"/>
      <c r="D37" s="686"/>
      <c r="E37" s="375"/>
      <c r="F37" s="375"/>
      <c r="G37" s="10"/>
    </row>
    <row r="38" spans="1:7" ht="24" x14ac:dyDescent="0.2">
      <c r="A38" s="681"/>
      <c r="B38" s="683" t="s">
        <v>533</v>
      </c>
      <c r="C38" s="239"/>
      <c r="D38" s="686"/>
      <c r="E38" s="375"/>
      <c r="F38" s="375"/>
      <c r="G38" s="10"/>
    </row>
    <row r="39" spans="1:7" ht="11.25" customHeight="1" x14ac:dyDescent="0.2">
      <c r="A39" s="681"/>
      <c r="B39" s="683"/>
      <c r="C39" s="239"/>
      <c r="D39" s="686"/>
      <c r="E39" s="375"/>
      <c r="F39" s="375"/>
      <c r="G39" s="10"/>
    </row>
    <row r="40" spans="1:7" ht="24" x14ac:dyDescent="0.2">
      <c r="A40" s="681"/>
      <c r="B40" s="683" t="s">
        <v>534</v>
      </c>
      <c r="C40" s="239" t="s">
        <v>43</v>
      </c>
      <c r="D40" s="686"/>
      <c r="E40" s="375"/>
      <c r="F40" s="375" t="s">
        <v>92</v>
      </c>
      <c r="G40" s="10"/>
    </row>
    <row r="41" spans="1:7" ht="11.25" customHeight="1" x14ac:dyDescent="0.2">
      <c r="A41" s="684"/>
      <c r="B41" s="685"/>
      <c r="C41" s="686"/>
      <c r="D41" s="686"/>
      <c r="E41" s="375"/>
      <c r="F41" s="375"/>
      <c r="G41" s="10"/>
    </row>
    <row r="42" spans="1:7" ht="25.5" x14ac:dyDescent="0.2">
      <c r="A42" s="190" t="s">
        <v>535</v>
      </c>
      <c r="B42" s="57" t="s">
        <v>536</v>
      </c>
      <c r="C42" s="235" t="s">
        <v>357</v>
      </c>
      <c r="D42" s="235">
        <v>58198.400000000001</v>
      </c>
      <c r="E42" s="387"/>
      <c r="F42" s="387"/>
      <c r="G42" s="10"/>
    </row>
    <row r="43" spans="1:7" ht="11.25" customHeight="1" x14ac:dyDescent="0.2">
      <c r="A43" s="672"/>
      <c r="B43" s="687"/>
      <c r="C43" s="688"/>
      <c r="D43" s="689"/>
      <c r="E43" s="690"/>
      <c r="F43" s="690"/>
      <c r="G43" s="10"/>
    </row>
    <row r="44" spans="1:7" ht="11.25" customHeight="1" x14ac:dyDescent="0.2">
      <c r="A44" s="672"/>
      <c r="B44" s="687"/>
      <c r="C44" s="688"/>
      <c r="D44" s="689"/>
      <c r="E44" s="690"/>
      <c r="F44" s="690"/>
      <c r="G44" s="10"/>
    </row>
    <row r="45" spans="1:7" ht="11.25" customHeight="1" x14ac:dyDescent="0.2">
      <c r="A45" s="672"/>
      <c r="B45" s="687"/>
      <c r="C45" s="688"/>
      <c r="D45" s="689"/>
      <c r="E45" s="690"/>
      <c r="F45" s="690"/>
      <c r="G45" s="10"/>
    </row>
    <row r="46" spans="1:7" ht="11.25" customHeight="1" x14ac:dyDescent="0.2">
      <c r="A46" s="672"/>
      <c r="B46" s="687"/>
      <c r="C46" s="688"/>
      <c r="D46" s="689"/>
      <c r="E46" s="690"/>
      <c r="F46" s="690"/>
      <c r="G46" s="10"/>
    </row>
    <row r="47" spans="1:7" ht="11.25" customHeight="1" x14ac:dyDescent="0.2">
      <c r="A47" s="672"/>
      <c r="B47" s="687"/>
      <c r="C47" s="688"/>
      <c r="D47" s="689"/>
      <c r="E47" s="690"/>
      <c r="F47" s="690"/>
      <c r="G47" s="10"/>
    </row>
    <row r="48" spans="1:7" ht="11.25" customHeight="1" x14ac:dyDescent="0.2">
      <c r="A48" s="672"/>
      <c r="B48" s="687"/>
      <c r="C48" s="688"/>
      <c r="D48" s="689"/>
      <c r="E48" s="690"/>
      <c r="F48" s="690"/>
      <c r="G48" s="10"/>
    </row>
    <row r="49" spans="1:7" ht="11.25" customHeight="1" x14ac:dyDescent="0.2">
      <c r="A49" s="672"/>
      <c r="B49" s="687"/>
      <c r="C49" s="688"/>
      <c r="D49" s="689"/>
      <c r="E49" s="690"/>
      <c r="F49" s="690"/>
      <c r="G49" s="10"/>
    </row>
    <row r="50" spans="1:7" ht="11.25" customHeight="1" x14ac:dyDescent="0.2">
      <c r="A50" s="672"/>
      <c r="B50" s="687"/>
      <c r="C50" s="688"/>
      <c r="D50" s="689"/>
      <c r="E50" s="690"/>
      <c r="F50" s="690"/>
      <c r="G50" s="10"/>
    </row>
    <row r="51" spans="1:7" ht="11.25" customHeight="1" x14ac:dyDescent="0.2">
      <c r="A51" s="672"/>
      <c r="B51" s="687"/>
      <c r="C51" s="688"/>
      <c r="D51" s="689"/>
      <c r="E51" s="690"/>
      <c r="F51" s="690"/>
      <c r="G51" s="10"/>
    </row>
    <row r="52" spans="1:7" ht="11.25" customHeight="1" x14ac:dyDescent="0.2">
      <c r="A52" s="672"/>
      <c r="B52" s="687"/>
      <c r="C52" s="688"/>
      <c r="D52" s="689"/>
      <c r="E52" s="690"/>
      <c r="F52" s="690"/>
      <c r="G52" s="10"/>
    </row>
    <row r="53" spans="1:7" ht="11.25" customHeight="1" x14ac:dyDescent="0.2">
      <c r="A53" s="672"/>
      <c r="B53" s="687"/>
      <c r="C53" s="688"/>
      <c r="D53" s="689"/>
      <c r="E53" s="690"/>
      <c r="F53" s="690"/>
      <c r="G53" s="10"/>
    </row>
    <row r="54" spans="1:7" ht="11.25" customHeight="1" x14ac:dyDescent="0.2">
      <c r="A54" s="672"/>
      <c r="B54" s="687"/>
      <c r="C54" s="688"/>
      <c r="D54" s="689"/>
      <c r="E54" s="690"/>
      <c r="F54" s="690"/>
      <c r="G54" s="10"/>
    </row>
    <row r="55" spans="1:7" ht="11.25" customHeight="1" x14ac:dyDescent="0.2">
      <c r="A55" s="672"/>
      <c r="B55" s="687"/>
      <c r="C55" s="688"/>
      <c r="D55" s="689"/>
      <c r="E55" s="690"/>
      <c r="F55" s="690"/>
      <c r="G55" s="10"/>
    </row>
    <row r="56" spans="1:7" ht="11.25" customHeight="1" x14ac:dyDescent="0.2">
      <c r="A56" s="672"/>
      <c r="B56" s="687"/>
      <c r="C56" s="688"/>
      <c r="D56" s="689"/>
      <c r="E56" s="690"/>
      <c r="F56" s="690"/>
      <c r="G56" s="10"/>
    </row>
    <row r="57" spans="1:7" x14ac:dyDescent="0.2">
      <c r="A57" s="672"/>
      <c r="B57" s="687"/>
      <c r="C57" s="688"/>
      <c r="D57" s="689"/>
      <c r="E57" s="690"/>
      <c r="F57" s="690"/>
      <c r="G57" s="10"/>
    </row>
    <row r="58" spans="1:7" x14ac:dyDescent="0.2">
      <c r="A58" s="442"/>
      <c r="B58" s="691"/>
      <c r="C58" s="691"/>
      <c r="D58" s="692"/>
      <c r="E58" s="693"/>
      <c r="F58" s="693"/>
      <c r="G58" s="10"/>
    </row>
    <row r="59" spans="1:7" ht="21.75" customHeight="1" x14ac:dyDescent="0.2">
      <c r="A59" s="205">
        <v>3400</v>
      </c>
      <c r="B59" s="814" t="s">
        <v>15</v>
      </c>
      <c r="C59" s="815"/>
      <c r="D59" s="815"/>
      <c r="E59" s="816"/>
      <c r="F59" s="374"/>
    </row>
  </sheetData>
  <mergeCells count="1">
    <mergeCell ref="B59:E59"/>
  </mergeCells>
  <pageMargins left="0.74803149606299213" right="0.43307086614173229" top="0.98425196850393704" bottom="0.98425196850393704" header="0.51181102362204722" footer="0.51181102362204722"/>
  <pageSetup paperSize="9" scale="78" firstPageNumber="8" orientation="portrait" r:id="rId1"/>
  <headerFooter alignWithMargins="0">
    <oddHeader>&amp;L&amp;"Arial Narrow,Bold"
BID NO: 08/24/25: UPGRADING HONEYVILLE TO PAVED CONCRETE INTERLOCKING BRICKS
SCHEDULE A: ROADWORKS
&amp;R&amp;"Arial Narrow,Regular"
&amp;"Arial Narrow,Bold"SECTION 3400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55"/>
  <sheetViews>
    <sheetView view="pageLayout" zoomScaleNormal="100" zoomScaleSheetLayoutView="100" workbookViewId="0">
      <selection activeCell="D13" sqref="D13"/>
    </sheetView>
  </sheetViews>
  <sheetFormatPr defaultRowHeight="12.75" x14ac:dyDescent="0.2"/>
  <cols>
    <col min="1" max="1" width="8.28515625" style="11" customWidth="1"/>
    <col min="2" max="2" width="46.140625" style="11" customWidth="1"/>
    <col min="3" max="3" width="10.140625" style="11" customWidth="1"/>
    <col min="4" max="4" width="10.7109375" style="134" customWidth="1"/>
    <col min="5" max="5" width="9.85546875" style="165" customWidth="1"/>
    <col min="6" max="6" width="13.85546875" style="165" customWidth="1"/>
    <col min="7" max="7" width="9.140625" style="11"/>
    <col min="8" max="10" width="4.28515625" style="11" customWidth="1"/>
    <col min="11" max="11" width="10" style="11" bestFit="1" customWidth="1"/>
    <col min="12" max="16384" width="9.140625" style="11"/>
  </cols>
  <sheetData>
    <row r="2" spans="1:7" x14ac:dyDescent="0.2">
      <c r="A2" s="857" t="s">
        <v>2</v>
      </c>
      <c r="B2" s="866" t="s">
        <v>3</v>
      </c>
      <c r="C2" s="857" t="s">
        <v>4</v>
      </c>
      <c r="D2" s="868" t="s">
        <v>5</v>
      </c>
      <c r="E2" s="870" t="s">
        <v>6</v>
      </c>
      <c r="F2" s="870" t="s">
        <v>7</v>
      </c>
    </row>
    <row r="3" spans="1:7" x14ac:dyDescent="0.2">
      <c r="A3" s="865"/>
      <c r="B3" s="867"/>
      <c r="C3" s="865"/>
      <c r="D3" s="869"/>
      <c r="E3" s="871"/>
      <c r="F3" s="871"/>
    </row>
    <row r="4" spans="1:7" x14ac:dyDescent="0.2">
      <c r="A4" s="694"/>
      <c r="B4" s="695"/>
      <c r="C4" s="191"/>
      <c r="D4" s="696"/>
      <c r="E4" s="503"/>
      <c r="F4" s="503"/>
    </row>
    <row r="5" spans="1:7" x14ac:dyDescent="0.2">
      <c r="A5" s="643" t="s">
        <v>364</v>
      </c>
      <c r="B5" s="644" t="s">
        <v>365</v>
      </c>
      <c r="C5" s="58"/>
      <c r="D5" s="133"/>
      <c r="E5" s="645"/>
      <c r="F5" s="646"/>
      <c r="G5" s="10"/>
    </row>
    <row r="6" spans="1:7" x14ac:dyDescent="0.2">
      <c r="A6" s="647"/>
      <c r="B6" s="59"/>
      <c r="C6" s="58"/>
      <c r="D6" s="133"/>
      <c r="E6" s="645"/>
      <c r="F6" s="646"/>
      <c r="G6" s="10"/>
    </row>
    <row r="7" spans="1:7" s="64" customFormat="1" ht="25.5" x14ac:dyDescent="0.2">
      <c r="A7" s="643" t="s">
        <v>537</v>
      </c>
      <c r="B7" s="57" t="s">
        <v>538</v>
      </c>
      <c r="C7" s="235"/>
      <c r="D7" s="235"/>
      <c r="E7" s="675"/>
      <c r="F7" s="697"/>
      <c r="G7" s="63"/>
    </row>
    <row r="8" spans="1:7" x14ac:dyDescent="0.2">
      <c r="A8" s="698"/>
      <c r="B8" s="181"/>
      <c r="C8" s="235"/>
      <c r="D8" s="235"/>
      <c r="E8" s="675"/>
      <c r="F8" s="697"/>
      <c r="G8" s="10"/>
    </row>
    <row r="9" spans="1:7" x14ac:dyDescent="0.2">
      <c r="A9" s="698"/>
      <c r="B9" s="181" t="s">
        <v>539</v>
      </c>
      <c r="C9" s="235" t="s">
        <v>43</v>
      </c>
      <c r="D9" s="238">
        <v>4317.5</v>
      </c>
      <c r="E9" s="387"/>
      <c r="F9" s="387"/>
      <c r="G9" s="10"/>
    </row>
    <row r="10" spans="1:7" x14ac:dyDescent="0.2">
      <c r="A10" s="698"/>
      <c r="B10" s="181"/>
      <c r="C10" s="235"/>
      <c r="D10" s="235"/>
      <c r="E10" s="387"/>
      <c r="F10" s="387"/>
      <c r="G10" s="10"/>
    </row>
    <row r="11" spans="1:7" x14ac:dyDescent="0.2">
      <c r="A11" s="643" t="s">
        <v>540</v>
      </c>
      <c r="B11" s="57" t="s">
        <v>541</v>
      </c>
      <c r="C11" s="235"/>
      <c r="D11" s="235"/>
      <c r="E11" s="387"/>
      <c r="F11" s="387"/>
      <c r="G11" s="10"/>
    </row>
    <row r="12" spans="1:7" x14ac:dyDescent="0.2">
      <c r="A12" s="698"/>
      <c r="B12" s="181"/>
      <c r="C12" s="235"/>
      <c r="D12" s="235"/>
      <c r="E12" s="387"/>
      <c r="F12" s="387"/>
      <c r="G12" s="10"/>
    </row>
    <row r="13" spans="1:7" x14ac:dyDescent="0.2">
      <c r="A13" s="698"/>
      <c r="B13" s="536" t="s">
        <v>542</v>
      </c>
      <c r="C13" s="235" t="s">
        <v>317</v>
      </c>
      <c r="D13" s="240">
        <v>279.25589999999994</v>
      </c>
      <c r="E13" s="387"/>
      <c r="F13" s="387"/>
      <c r="G13" s="10"/>
    </row>
    <row r="14" spans="1:7" x14ac:dyDescent="0.2">
      <c r="A14" s="699"/>
      <c r="B14" s="540"/>
      <c r="C14" s="228"/>
      <c r="D14" s="235"/>
      <c r="E14" s="386"/>
      <c r="F14" s="387"/>
      <c r="G14" s="10"/>
    </row>
    <row r="15" spans="1:7" x14ac:dyDescent="0.2">
      <c r="A15" s="101" t="s">
        <v>366</v>
      </c>
      <c r="B15" s="62" t="s">
        <v>367</v>
      </c>
      <c r="C15" s="228" t="s">
        <v>368</v>
      </c>
      <c r="D15" s="240">
        <v>2014.8333333333335</v>
      </c>
      <c r="E15" s="387"/>
      <c r="F15" s="387"/>
      <c r="G15" s="10"/>
    </row>
    <row r="16" spans="1:7" x14ac:dyDescent="0.2">
      <c r="A16" s="698"/>
      <c r="B16" s="181"/>
      <c r="C16" s="235"/>
      <c r="D16" s="235"/>
      <c r="E16" s="387"/>
      <c r="F16" s="387"/>
      <c r="G16" s="10"/>
    </row>
    <row r="17" spans="1:7" ht="14.25" x14ac:dyDescent="0.2">
      <c r="A17" s="643" t="s">
        <v>369</v>
      </c>
      <c r="B17" s="57" t="s">
        <v>370</v>
      </c>
      <c r="C17" s="235" t="s">
        <v>371</v>
      </c>
      <c r="D17" s="235"/>
      <c r="E17" s="387"/>
      <c r="F17" s="387" t="s">
        <v>92</v>
      </c>
      <c r="G17" s="10"/>
    </row>
    <row r="18" spans="1:7" x14ac:dyDescent="0.2">
      <c r="A18" s="700"/>
      <c r="B18" s="539"/>
      <c r="C18" s="58"/>
      <c r="D18" s="133"/>
      <c r="E18" s="390"/>
      <c r="F18" s="390"/>
      <c r="G18" s="10"/>
    </row>
    <row r="19" spans="1:7" x14ac:dyDescent="0.2">
      <c r="A19" s="700"/>
      <c r="B19" s="539"/>
      <c r="C19" s="58"/>
      <c r="D19" s="133"/>
      <c r="E19" s="166"/>
      <c r="F19" s="137"/>
      <c r="G19" s="10"/>
    </row>
    <row r="20" spans="1:7" x14ac:dyDescent="0.2">
      <c r="A20" s="700"/>
      <c r="B20" s="539"/>
      <c r="C20" s="58"/>
      <c r="D20" s="133"/>
      <c r="E20" s="166"/>
      <c r="F20" s="137"/>
      <c r="G20" s="10"/>
    </row>
    <row r="21" spans="1:7" x14ac:dyDescent="0.2">
      <c r="A21" s="700"/>
      <c r="B21" s="539"/>
      <c r="C21" s="58"/>
      <c r="D21" s="133"/>
      <c r="E21" s="166"/>
      <c r="F21" s="137"/>
      <c r="G21" s="10"/>
    </row>
    <row r="22" spans="1:7" x14ac:dyDescent="0.2">
      <c r="A22" s="700"/>
      <c r="B22" s="539"/>
      <c r="C22" s="58"/>
      <c r="D22" s="133"/>
      <c r="E22" s="166"/>
      <c r="F22" s="137"/>
      <c r="G22" s="10"/>
    </row>
    <row r="23" spans="1:7" x14ac:dyDescent="0.2">
      <c r="A23" s="700"/>
      <c r="B23" s="539"/>
      <c r="C23" s="58"/>
      <c r="D23" s="133"/>
      <c r="E23" s="166"/>
      <c r="F23" s="137"/>
      <c r="G23" s="10"/>
    </row>
    <row r="24" spans="1:7" x14ac:dyDescent="0.2">
      <c r="A24" s="700"/>
      <c r="B24" s="539"/>
      <c r="C24" s="58"/>
      <c r="D24" s="133"/>
      <c r="E24" s="166"/>
      <c r="F24" s="137"/>
      <c r="G24" s="10"/>
    </row>
    <row r="25" spans="1:7" x14ac:dyDescent="0.2">
      <c r="A25" s="700"/>
      <c r="B25" s="539"/>
      <c r="C25" s="58"/>
      <c r="D25" s="133"/>
      <c r="E25" s="166"/>
      <c r="F25" s="137"/>
      <c r="G25" s="10"/>
    </row>
    <row r="26" spans="1:7" x14ac:dyDescent="0.2">
      <c r="A26" s="700"/>
      <c r="B26" s="539"/>
      <c r="C26" s="58"/>
      <c r="D26" s="133"/>
      <c r="E26" s="166"/>
      <c r="F26" s="137"/>
      <c r="G26" s="10"/>
    </row>
    <row r="27" spans="1:7" x14ac:dyDescent="0.2">
      <c r="A27" s="700"/>
      <c r="B27" s="539"/>
      <c r="C27" s="58"/>
      <c r="D27" s="133"/>
      <c r="E27" s="166"/>
      <c r="F27" s="137"/>
      <c r="G27" s="10"/>
    </row>
    <row r="28" spans="1:7" x14ac:dyDescent="0.2">
      <c r="A28" s="700"/>
      <c r="B28" s="539"/>
      <c r="C28" s="58"/>
      <c r="D28" s="133"/>
      <c r="E28" s="166"/>
      <c r="F28" s="137"/>
      <c r="G28" s="10"/>
    </row>
    <row r="29" spans="1:7" x14ac:dyDescent="0.2">
      <c r="A29" s="700"/>
      <c r="B29" s="539"/>
      <c r="C29" s="58"/>
      <c r="D29" s="133"/>
      <c r="E29" s="166"/>
      <c r="F29" s="137"/>
      <c r="G29" s="10"/>
    </row>
    <row r="30" spans="1:7" x14ac:dyDescent="0.2">
      <c r="A30" s="700"/>
      <c r="B30" s="539"/>
      <c r="C30" s="58"/>
      <c r="D30" s="133"/>
      <c r="E30" s="166"/>
      <c r="F30" s="137"/>
      <c r="G30" s="10"/>
    </row>
    <row r="31" spans="1:7" x14ac:dyDescent="0.2">
      <c r="A31" s="700"/>
      <c r="B31" s="539"/>
      <c r="C31" s="58"/>
      <c r="D31" s="133"/>
      <c r="E31" s="166"/>
      <c r="F31" s="137"/>
      <c r="G31" s="10"/>
    </row>
    <row r="32" spans="1:7" x14ac:dyDescent="0.2">
      <c r="A32" s="700"/>
      <c r="B32" s="539"/>
      <c r="C32" s="58"/>
      <c r="D32" s="133"/>
      <c r="E32" s="166"/>
      <c r="F32" s="137"/>
      <c r="G32" s="10"/>
    </row>
    <row r="33" spans="1:7" x14ac:dyDescent="0.2">
      <c r="A33" s="700"/>
      <c r="B33" s="539"/>
      <c r="C33" s="58"/>
      <c r="D33" s="133"/>
      <c r="E33" s="166"/>
      <c r="F33" s="137"/>
      <c r="G33" s="10"/>
    </row>
    <row r="34" spans="1:7" ht="11.25" customHeight="1" x14ac:dyDescent="0.2">
      <c r="A34" s="700"/>
      <c r="B34" s="539"/>
      <c r="C34" s="58"/>
      <c r="D34" s="133"/>
      <c r="E34" s="166"/>
      <c r="F34" s="137"/>
      <c r="G34" s="10"/>
    </row>
    <row r="35" spans="1:7" ht="11.25" customHeight="1" x14ac:dyDescent="0.2">
      <c r="A35" s="700"/>
      <c r="B35" s="538"/>
      <c r="C35" s="37"/>
      <c r="D35" s="110"/>
      <c r="E35" s="164"/>
      <c r="F35" s="137"/>
      <c r="G35" s="10"/>
    </row>
    <row r="36" spans="1:7" x14ac:dyDescent="0.2">
      <c r="A36" s="101"/>
      <c r="B36" s="57"/>
      <c r="C36" s="58"/>
      <c r="D36" s="133"/>
      <c r="E36" s="166"/>
      <c r="F36" s="137"/>
      <c r="G36" s="10"/>
    </row>
    <row r="37" spans="1:7" ht="11.25" customHeight="1" x14ac:dyDescent="0.2">
      <c r="A37" s="672"/>
      <c r="B37" s="701"/>
      <c r="C37" s="191"/>
      <c r="D37" s="673"/>
      <c r="E37" s="491"/>
      <c r="F37" s="491"/>
      <c r="G37" s="10"/>
    </row>
    <row r="38" spans="1:7" ht="11.25" customHeight="1" x14ac:dyDescent="0.2">
      <c r="A38" s="672"/>
      <c r="B38" s="701"/>
      <c r="C38" s="191"/>
      <c r="D38" s="673"/>
      <c r="E38" s="491"/>
      <c r="F38" s="491"/>
      <c r="G38" s="10"/>
    </row>
    <row r="39" spans="1:7" ht="11.25" customHeight="1" x14ac:dyDescent="0.2">
      <c r="A39" s="672"/>
      <c r="B39" s="687"/>
      <c r="C39" s="702"/>
      <c r="D39" s="689"/>
      <c r="E39" s="690"/>
      <c r="F39" s="690"/>
      <c r="G39" s="10"/>
    </row>
    <row r="40" spans="1:7" ht="11.25" customHeight="1" x14ac:dyDescent="0.2">
      <c r="A40" s="672"/>
      <c r="B40" s="687"/>
      <c r="C40" s="702"/>
      <c r="D40" s="689"/>
      <c r="E40" s="690"/>
      <c r="F40" s="690"/>
      <c r="G40" s="10"/>
    </row>
    <row r="41" spans="1:7" ht="11.25" customHeight="1" x14ac:dyDescent="0.2">
      <c r="A41" s="672"/>
      <c r="B41" s="687"/>
      <c r="C41" s="702"/>
      <c r="D41" s="689"/>
      <c r="E41" s="690"/>
      <c r="F41" s="690"/>
      <c r="G41" s="10"/>
    </row>
    <row r="42" spans="1:7" ht="11.25" customHeight="1" x14ac:dyDescent="0.2">
      <c r="A42" s="672"/>
      <c r="B42" s="687"/>
      <c r="C42" s="702"/>
      <c r="D42" s="689"/>
      <c r="E42" s="690"/>
      <c r="F42" s="690"/>
      <c r="G42" s="10"/>
    </row>
    <row r="43" spans="1:7" ht="11.25" customHeight="1" x14ac:dyDescent="0.2">
      <c r="A43" s="672"/>
      <c r="B43" s="687"/>
      <c r="C43" s="702"/>
      <c r="D43" s="689"/>
      <c r="E43" s="690"/>
      <c r="F43" s="690"/>
      <c r="G43" s="10"/>
    </row>
    <row r="44" spans="1:7" ht="11.25" customHeight="1" x14ac:dyDescent="0.2">
      <c r="A44" s="672"/>
      <c r="B44" s="687"/>
      <c r="C44" s="702"/>
      <c r="D44" s="689"/>
      <c r="E44" s="690"/>
      <c r="F44" s="690"/>
      <c r="G44" s="10"/>
    </row>
    <row r="45" spans="1:7" ht="11.25" customHeight="1" x14ac:dyDescent="0.2">
      <c r="A45" s="672"/>
      <c r="B45" s="687"/>
      <c r="C45" s="702"/>
      <c r="D45" s="689"/>
      <c r="E45" s="690"/>
      <c r="F45" s="690"/>
      <c r="G45" s="10"/>
    </row>
    <row r="46" spans="1:7" ht="11.25" customHeight="1" x14ac:dyDescent="0.2">
      <c r="A46" s="672"/>
      <c r="B46" s="687"/>
      <c r="C46" s="702"/>
      <c r="D46" s="689"/>
      <c r="E46" s="690"/>
      <c r="F46" s="690"/>
      <c r="G46" s="10"/>
    </row>
    <row r="47" spans="1:7" ht="11.25" customHeight="1" x14ac:dyDescent="0.2">
      <c r="A47" s="672"/>
      <c r="B47" s="687"/>
      <c r="C47" s="702"/>
      <c r="D47" s="689"/>
      <c r="E47" s="690"/>
      <c r="F47" s="690"/>
      <c r="G47" s="10"/>
    </row>
    <row r="48" spans="1:7" ht="11.25" customHeight="1" x14ac:dyDescent="0.2">
      <c r="A48" s="672"/>
      <c r="B48" s="687"/>
      <c r="C48" s="702"/>
      <c r="D48" s="689"/>
      <c r="E48" s="690"/>
      <c r="F48" s="690"/>
      <c r="G48" s="10"/>
    </row>
    <row r="49" spans="1:7" ht="11.25" customHeight="1" x14ac:dyDescent="0.2">
      <c r="A49" s="672"/>
      <c r="B49" s="687"/>
      <c r="C49" s="702"/>
      <c r="D49" s="689"/>
      <c r="E49" s="690"/>
      <c r="F49" s="690"/>
      <c r="G49" s="10"/>
    </row>
    <row r="50" spans="1:7" ht="11.25" customHeight="1" x14ac:dyDescent="0.2">
      <c r="A50" s="672"/>
      <c r="B50" s="687"/>
      <c r="C50" s="702"/>
      <c r="D50" s="689"/>
      <c r="E50" s="690"/>
      <c r="F50" s="690"/>
      <c r="G50" s="10"/>
    </row>
    <row r="51" spans="1:7" ht="11.25" customHeight="1" x14ac:dyDescent="0.2">
      <c r="A51" s="672"/>
      <c r="B51" s="687"/>
      <c r="C51" s="702"/>
      <c r="D51" s="689"/>
      <c r="E51" s="690"/>
      <c r="F51" s="690"/>
      <c r="G51" s="10"/>
    </row>
    <row r="52" spans="1:7" x14ac:dyDescent="0.2">
      <c r="A52" s="672"/>
      <c r="B52" s="687"/>
      <c r="C52" s="702"/>
      <c r="D52" s="689"/>
      <c r="E52" s="690"/>
      <c r="F52" s="690"/>
      <c r="G52" s="10"/>
    </row>
    <row r="53" spans="1:7" x14ac:dyDescent="0.2">
      <c r="A53" s="703"/>
      <c r="B53" s="691"/>
      <c r="C53" s="703"/>
      <c r="D53" s="692"/>
      <c r="E53" s="693"/>
      <c r="F53" s="693"/>
      <c r="G53" s="10"/>
    </row>
    <row r="54" spans="1:7" x14ac:dyDescent="0.2">
      <c r="A54" s="857">
        <v>3500</v>
      </c>
      <c r="B54" s="859" t="s">
        <v>15</v>
      </c>
      <c r="C54" s="860"/>
      <c r="D54" s="860"/>
      <c r="E54" s="861"/>
      <c r="F54" s="833"/>
    </row>
    <row r="55" spans="1:7" x14ac:dyDescent="0.2">
      <c r="A55" s="858"/>
      <c r="B55" s="862"/>
      <c r="C55" s="863"/>
      <c r="D55" s="863"/>
      <c r="E55" s="864"/>
      <c r="F55" s="834"/>
    </row>
  </sheetData>
  <mergeCells count="9">
    <mergeCell ref="A54:A55"/>
    <mergeCell ref="B54:E55"/>
    <mergeCell ref="F54:F55"/>
    <mergeCell ref="A2:A3"/>
    <mergeCell ref="B2:B3"/>
    <mergeCell ref="C2:C3"/>
    <mergeCell ref="D2:D3"/>
    <mergeCell ref="E2:E3"/>
    <mergeCell ref="F2:F3"/>
  </mergeCells>
  <pageMargins left="0.74803149606299213" right="0.43307086614173229" top="0.98425196850393704" bottom="0.98425196850393704" header="0.51181102362204722" footer="0.51181102362204722"/>
  <pageSetup paperSize="9" scale="87" firstPageNumber="8" orientation="portrait" r:id="rId1"/>
  <headerFooter alignWithMargins="0">
    <oddHeader>&amp;L&amp;"Arial Narrow,Bold"
BID NO: 08/24/25: UPGRADING HONEYVILLE TO PAVED CONCRETE INTERLOCKING BRICKS
SCHEDULE A: ROADWORKS
&amp;R&amp;"Arial Narrow,Regular"
&amp;"Arial Narrow,Bold"SECTION 3500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708A6-72EE-4884-B1D7-7566541B2C16}">
  <dimension ref="A1:G56"/>
  <sheetViews>
    <sheetView view="pageLayout" zoomScaleNormal="100" workbookViewId="0">
      <selection activeCell="E18" sqref="E18"/>
    </sheetView>
  </sheetViews>
  <sheetFormatPr defaultColWidth="9.140625" defaultRowHeight="12.75" x14ac:dyDescent="0.2"/>
  <cols>
    <col min="1" max="1" width="10.5703125" style="366" customWidth="1"/>
    <col min="2" max="2" width="32.5703125" style="367" customWidth="1"/>
    <col min="3" max="3" width="9.7109375" style="368" customWidth="1"/>
    <col min="4" max="4" width="10.42578125" style="368" customWidth="1"/>
    <col min="5" max="5" width="9.7109375" style="356" customWidth="1"/>
    <col min="6" max="6" width="14.5703125" style="369" customWidth="1"/>
    <col min="7" max="7" width="6" style="356" bestFit="1" customWidth="1"/>
    <col min="8" max="8" width="2.5703125" style="356" bestFit="1" customWidth="1"/>
    <col min="9" max="9" width="1.7109375" style="356" bestFit="1" customWidth="1"/>
    <col min="10" max="10" width="14.42578125" style="356" customWidth="1"/>
    <col min="11" max="11" width="1.7109375" style="356" bestFit="1" customWidth="1"/>
    <col min="12" max="12" width="5" style="356" bestFit="1" customWidth="1"/>
    <col min="13" max="13" width="1.7109375" style="356" bestFit="1" customWidth="1"/>
    <col min="14" max="14" width="5" style="356" bestFit="1" customWidth="1"/>
    <col min="15" max="15" width="2.140625" style="356" bestFit="1" customWidth="1"/>
    <col min="16" max="16" width="6" style="356" bestFit="1" customWidth="1"/>
    <col min="17" max="17" width="2" style="356" bestFit="1" customWidth="1"/>
    <col min="18" max="18" width="5" style="356" bestFit="1" customWidth="1"/>
    <col min="19" max="20" width="2" style="356" bestFit="1" customWidth="1"/>
    <col min="21" max="21" width="1.5703125" style="356" bestFit="1" customWidth="1"/>
    <col min="22" max="22" width="6" style="356" bestFit="1" customWidth="1"/>
    <col min="23" max="23" width="2.140625" style="356" bestFit="1" customWidth="1"/>
    <col min="24" max="16384" width="9.140625" style="356"/>
  </cols>
  <sheetData>
    <row r="1" spans="1:7" ht="13.5" thickBot="1" x14ac:dyDescent="0.25">
      <c r="A1" s="351"/>
      <c r="B1" s="352"/>
      <c r="C1" s="353"/>
      <c r="D1" s="353"/>
      <c r="E1" s="354"/>
      <c r="F1" s="355"/>
    </row>
    <row r="2" spans="1:7" s="353" customFormat="1" x14ac:dyDescent="0.2">
      <c r="A2" s="357" t="s">
        <v>565</v>
      </c>
      <c r="B2" s="358" t="s">
        <v>3</v>
      </c>
      <c r="C2" s="358" t="s">
        <v>4</v>
      </c>
      <c r="D2" s="358" t="s">
        <v>5</v>
      </c>
      <c r="E2" s="358" t="s">
        <v>6</v>
      </c>
      <c r="F2" s="359" t="s">
        <v>7</v>
      </c>
    </row>
    <row r="3" spans="1:7" x14ac:dyDescent="0.2">
      <c r="A3" s="704"/>
      <c r="B3" s="135"/>
      <c r="C3" s="239"/>
      <c r="D3" s="239"/>
      <c r="E3" s="479"/>
      <c r="F3" s="705"/>
    </row>
    <row r="4" spans="1:7" x14ac:dyDescent="0.2">
      <c r="A4" s="706" t="s">
        <v>568</v>
      </c>
      <c r="B4" s="474" t="s">
        <v>569</v>
      </c>
      <c r="C4" s="239"/>
      <c r="D4" s="239"/>
      <c r="E4" s="479"/>
      <c r="F4" s="705"/>
    </row>
    <row r="5" spans="1:7" x14ac:dyDescent="0.2">
      <c r="A5" s="704"/>
      <c r="B5" s="135"/>
      <c r="C5" s="239"/>
      <c r="D5" s="239"/>
      <c r="E5" s="479"/>
      <c r="F5" s="705"/>
    </row>
    <row r="6" spans="1:7" x14ac:dyDescent="0.2">
      <c r="A6" s="706" t="s">
        <v>570</v>
      </c>
      <c r="B6" s="411" t="s">
        <v>571</v>
      </c>
      <c r="C6" s="239"/>
      <c r="D6" s="239"/>
      <c r="E6" s="479"/>
      <c r="F6" s="705"/>
      <c r="G6" s="106"/>
    </row>
    <row r="7" spans="1:7" x14ac:dyDescent="0.2">
      <c r="A7" s="704"/>
      <c r="B7" s="135"/>
      <c r="C7" s="239"/>
      <c r="D7" s="239"/>
      <c r="E7" s="479"/>
      <c r="F7" s="705"/>
      <c r="G7" s="106"/>
    </row>
    <row r="8" spans="1:7" ht="13.5" x14ac:dyDescent="0.2">
      <c r="A8" s="704"/>
      <c r="B8" s="135" t="s">
        <v>572</v>
      </c>
      <c r="C8" s="707" t="s">
        <v>46</v>
      </c>
      <c r="D8" s="611">
        <v>560</v>
      </c>
      <c r="E8" s="394"/>
      <c r="F8" s="397"/>
      <c r="G8" s="106"/>
    </row>
    <row r="9" spans="1:7" x14ac:dyDescent="0.2">
      <c r="A9" s="704"/>
      <c r="B9" s="135"/>
      <c r="C9" s="707"/>
      <c r="D9" s="239"/>
      <c r="E9" s="394"/>
      <c r="F9" s="397"/>
      <c r="G9" s="106"/>
    </row>
    <row r="10" spans="1:7" ht="13.5" x14ac:dyDescent="0.2">
      <c r="A10" s="704"/>
      <c r="B10" s="135" t="s">
        <v>573</v>
      </c>
      <c r="C10" s="707" t="s">
        <v>46</v>
      </c>
      <c r="D10" s="239">
        <v>1</v>
      </c>
      <c r="E10" s="394"/>
      <c r="F10" s="397" t="s">
        <v>92</v>
      </c>
    </row>
    <row r="11" spans="1:7" x14ac:dyDescent="0.2">
      <c r="A11" s="704"/>
      <c r="B11" s="135"/>
      <c r="C11" s="239"/>
      <c r="D11" s="239"/>
      <c r="E11" s="394"/>
      <c r="F11" s="397"/>
    </row>
    <row r="12" spans="1:7" x14ac:dyDescent="0.2">
      <c r="A12" s="706" t="s">
        <v>574</v>
      </c>
      <c r="B12" s="411" t="s">
        <v>575</v>
      </c>
      <c r="C12" s="239" t="s">
        <v>461</v>
      </c>
      <c r="D12" s="239">
        <v>1</v>
      </c>
      <c r="E12" s="394"/>
      <c r="F12" s="397" t="s">
        <v>92</v>
      </c>
      <c r="G12" s="360"/>
    </row>
    <row r="13" spans="1:7" x14ac:dyDescent="0.2">
      <c r="A13" s="704"/>
      <c r="B13" s="135"/>
      <c r="C13" s="707"/>
      <c r="D13" s="239"/>
      <c r="E13" s="394"/>
      <c r="F13" s="397"/>
    </row>
    <row r="14" spans="1:7" ht="36" x14ac:dyDescent="0.2">
      <c r="A14" s="706" t="s">
        <v>576</v>
      </c>
      <c r="B14" s="411" t="s">
        <v>577</v>
      </c>
      <c r="C14" s="707" t="s">
        <v>46</v>
      </c>
      <c r="D14" s="239">
        <v>1</v>
      </c>
      <c r="E14" s="394"/>
      <c r="F14" s="397" t="s">
        <v>92</v>
      </c>
    </row>
    <row r="15" spans="1:7" x14ac:dyDescent="0.2">
      <c r="A15" s="704"/>
      <c r="B15" s="135"/>
      <c r="C15" s="239"/>
      <c r="D15" s="239"/>
      <c r="E15" s="476"/>
      <c r="F15" s="708"/>
    </row>
    <row r="16" spans="1:7" ht="12.75" customHeight="1" x14ac:dyDescent="0.2">
      <c r="A16" s="706"/>
      <c r="B16" s="411"/>
      <c r="C16" s="239"/>
      <c r="D16" s="239"/>
      <c r="E16" s="476"/>
      <c r="F16" s="709"/>
    </row>
    <row r="17" spans="1:6" x14ac:dyDescent="0.2">
      <c r="A17" s="704"/>
      <c r="B17" s="710"/>
      <c r="C17" s="239"/>
      <c r="D17" s="239"/>
      <c r="E17" s="476"/>
      <c r="F17" s="709"/>
    </row>
    <row r="18" spans="1:6" x14ac:dyDescent="0.2">
      <c r="A18" s="711"/>
      <c r="B18" s="540"/>
      <c r="C18" s="239"/>
      <c r="D18" s="239"/>
      <c r="E18" s="476"/>
      <c r="F18" s="709"/>
    </row>
    <row r="19" spans="1:6" x14ac:dyDescent="0.2">
      <c r="A19" s="704"/>
      <c r="B19" s="135"/>
      <c r="C19" s="239"/>
      <c r="D19" s="239"/>
      <c r="E19" s="476"/>
      <c r="F19" s="708"/>
    </row>
    <row r="20" spans="1:6" x14ac:dyDescent="0.2">
      <c r="A20" s="704"/>
      <c r="B20" s="135"/>
      <c r="C20" s="239"/>
      <c r="D20" s="239"/>
      <c r="E20" s="476"/>
      <c r="F20" s="709"/>
    </row>
    <row r="21" spans="1:6" x14ac:dyDescent="0.2">
      <c r="A21" s="704"/>
      <c r="B21" s="135"/>
      <c r="C21" s="239"/>
      <c r="D21" s="239"/>
      <c r="E21" s="476"/>
      <c r="F21" s="708"/>
    </row>
    <row r="22" spans="1:6" x14ac:dyDescent="0.2">
      <c r="A22" s="704"/>
      <c r="B22" s="135"/>
      <c r="C22" s="239"/>
      <c r="D22" s="239"/>
      <c r="E22" s="476"/>
      <c r="F22" s="708"/>
    </row>
    <row r="23" spans="1:6" x14ac:dyDescent="0.2">
      <c r="A23" s="704"/>
      <c r="B23" s="135"/>
      <c r="C23" s="239"/>
      <c r="D23" s="239"/>
      <c r="E23" s="712"/>
      <c r="F23" s="713"/>
    </row>
    <row r="24" spans="1:6" x14ac:dyDescent="0.2">
      <c r="A24" s="704"/>
      <c r="B24" s="135"/>
      <c r="C24" s="707"/>
      <c r="D24" s="239"/>
      <c r="E24" s="712"/>
      <c r="F24" s="714"/>
    </row>
    <row r="25" spans="1:6" x14ac:dyDescent="0.2">
      <c r="A25" s="704"/>
      <c r="B25" s="135"/>
      <c r="C25" s="239"/>
      <c r="D25" s="239"/>
      <c r="E25" s="712"/>
      <c r="F25" s="713"/>
    </row>
    <row r="26" spans="1:6" x14ac:dyDescent="0.2">
      <c r="A26" s="704"/>
      <c r="B26" s="135"/>
      <c r="C26" s="707"/>
      <c r="D26" s="239"/>
      <c r="E26" s="712"/>
      <c r="F26" s="714"/>
    </row>
    <row r="27" spans="1:6" x14ac:dyDescent="0.2">
      <c r="A27" s="704"/>
      <c r="B27" s="135"/>
      <c r="C27" s="239"/>
      <c r="D27" s="239"/>
      <c r="E27" s="712"/>
      <c r="F27" s="713"/>
    </row>
    <row r="28" spans="1:6" x14ac:dyDescent="0.2">
      <c r="A28" s="704"/>
      <c r="B28" s="135"/>
      <c r="C28" s="239"/>
      <c r="D28" s="239"/>
      <c r="E28" s="712"/>
      <c r="F28" s="713"/>
    </row>
    <row r="29" spans="1:6" x14ac:dyDescent="0.2">
      <c r="A29" s="704"/>
      <c r="B29" s="135"/>
      <c r="C29" s="239"/>
      <c r="D29" s="239"/>
      <c r="E29" s="712"/>
      <c r="F29" s="713"/>
    </row>
    <row r="30" spans="1:6" x14ac:dyDescent="0.2">
      <c r="A30" s="704"/>
      <c r="B30" s="135"/>
      <c r="C30" s="239"/>
      <c r="D30" s="239"/>
      <c r="E30" s="712"/>
      <c r="F30" s="714"/>
    </row>
    <row r="31" spans="1:6" x14ac:dyDescent="0.2">
      <c r="A31" s="704"/>
      <c r="B31" s="135"/>
      <c r="C31" s="239"/>
      <c r="D31" s="239"/>
      <c r="E31" s="712"/>
      <c r="F31" s="714"/>
    </row>
    <row r="32" spans="1:6" x14ac:dyDescent="0.2">
      <c r="A32" s="704"/>
      <c r="B32" s="135"/>
      <c r="C32" s="239"/>
      <c r="D32" s="239"/>
      <c r="E32" s="712"/>
      <c r="F32" s="714"/>
    </row>
    <row r="33" spans="1:6" x14ac:dyDescent="0.2">
      <c r="A33" s="704"/>
      <c r="B33" s="135"/>
      <c r="C33" s="239"/>
      <c r="D33" s="239"/>
      <c r="E33" s="712"/>
      <c r="F33" s="714"/>
    </row>
    <row r="34" spans="1:6" x14ac:dyDescent="0.2">
      <c r="A34" s="704"/>
      <c r="B34" s="135"/>
      <c r="C34" s="239"/>
      <c r="D34" s="239"/>
      <c r="E34" s="712"/>
      <c r="F34" s="714"/>
    </row>
    <row r="35" spans="1:6" x14ac:dyDescent="0.2">
      <c r="A35" s="704"/>
      <c r="B35" s="135"/>
      <c r="C35" s="239"/>
      <c r="D35" s="239"/>
      <c r="E35" s="712"/>
      <c r="F35" s="714"/>
    </row>
    <row r="36" spans="1:6" x14ac:dyDescent="0.2">
      <c r="A36" s="704"/>
      <c r="B36" s="135"/>
      <c r="C36" s="239"/>
      <c r="D36" s="239"/>
      <c r="E36" s="712"/>
      <c r="F36" s="713"/>
    </row>
    <row r="37" spans="1:6" x14ac:dyDescent="0.2">
      <c r="A37" s="704"/>
      <c r="B37" s="135"/>
      <c r="C37" s="239"/>
      <c r="D37" s="239"/>
      <c r="E37" s="712"/>
      <c r="F37" s="713"/>
    </row>
    <row r="38" spans="1:6" x14ac:dyDescent="0.2">
      <c r="A38" s="704"/>
      <c r="B38" s="135"/>
      <c r="C38" s="239"/>
      <c r="D38" s="239"/>
      <c r="E38" s="712"/>
      <c r="F38" s="713"/>
    </row>
    <row r="39" spans="1:6" x14ac:dyDescent="0.2">
      <c r="A39" s="704"/>
      <c r="B39" s="135"/>
      <c r="C39" s="239"/>
      <c r="D39" s="239"/>
      <c r="E39" s="712"/>
      <c r="F39" s="713"/>
    </row>
    <row r="40" spans="1:6" x14ac:dyDescent="0.2">
      <c r="A40" s="704"/>
      <c r="B40" s="135"/>
      <c r="C40" s="239"/>
      <c r="D40" s="239"/>
      <c r="E40" s="712"/>
      <c r="F40" s="713"/>
    </row>
    <row r="41" spans="1:6" x14ac:dyDescent="0.2">
      <c r="A41" s="704"/>
      <c r="B41" s="135"/>
      <c r="C41" s="239"/>
      <c r="D41" s="239"/>
      <c r="E41" s="712"/>
      <c r="F41" s="713"/>
    </row>
    <row r="42" spans="1:6" x14ac:dyDescent="0.2">
      <c r="A42" s="704"/>
      <c r="B42" s="135"/>
      <c r="C42" s="239"/>
      <c r="D42" s="239"/>
      <c r="E42" s="712"/>
      <c r="F42" s="713"/>
    </row>
    <row r="43" spans="1:6" x14ac:dyDescent="0.2">
      <c r="A43" s="704"/>
      <c r="B43" s="135"/>
      <c r="C43" s="239"/>
      <c r="D43" s="239"/>
      <c r="E43" s="712"/>
      <c r="F43" s="713"/>
    </row>
    <row r="44" spans="1:6" x14ac:dyDescent="0.2">
      <c r="A44" s="704"/>
      <c r="B44" s="135"/>
      <c r="C44" s="239"/>
      <c r="D44" s="239"/>
      <c r="E44" s="712"/>
      <c r="F44" s="713"/>
    </row>
    <row r="45" spans="1:6" x14ac:dyDescent="0.2">
      <c r="A45" s="704"/>
      <c r="B45" s="135"/>
      <c r="C45" s="239"/>
      <c r="D45" s="239"/>
      <c r="E45" s="712"/>
      <c r="F45" s="713"/>
    </row>
    <row r="46" spans="1:6" x14ac:dyDescent="0.2">
      <c r="A46" s="704"/>
      <c r="B46" s="135"/>
      <c r="C46" s="239"/>
      <c r="D46" s="239"/>
      <c r="E46" s="712"/>
      <c r="F46" s="713"/>
    </row>
    <row r="47" spans="1:6" x14ac:dyDescent="0.2">
      <c r="A47" s="704"/>
      <c r="B47" s="135"/>
      <c r="C47" s="239"/>
      <c r="D47" s="239"/>
      <c r="E47" s="712"/>
      <c r="F47" s="713"/>
    </row>
    <row r="48" spans="1:6" x14ac:dyDescent="0.2">
      <c r="A48" s="704"/>
      <c r="B48" s="135"/>
      <c r="C48" s="239"/>
      <c r="D48" s="239"/>
      <c r="E48" s="712"/>
      <c r="F48" s="713"/>
    </row>
    <row r="49" spans="1:6" x14ac:dyDescent="0.2">
      <c r="A49" s="704"/>
      <c r="B49" s="135"/>
      <c r="C49" s="239"/>
      <c r="D49" s="239"/>
      <c r="E49" s="712"/>
      <c r="F49" s="713"/>
    </row>
    <row r="50" spans="1:6" x14ac:dyDescent="0.2">
      <c r="A50" s="704"/>
      <c r="B50" s="135"/>
      <c r="C50" s="239"/>
      <c r="D50" s="239"/>
      <c r="E50" s="712"/>
      <c r="F50" s="713"/>
    </row>
    <row r="51" spans="1:6" x14ac:dyDescent="0.2">
      <c r="A51" s="704"/>
      <c r="B51" s="135"/>
      <c r="C51" s="239"/>
      <c r="D51" s="239"/>
      <c r="E51" s="712"/>
      <c r="F51" s="713"/>
    </row>
    <row r="52" spans="1:6" x14ac:dyDescent="0.2">
      <c r="A52" s="704"/>
      <c r="B52" s="135"/>
      <c r="C52" s="239"/>
      <c r="D52" s="239"/>
      <c r="E52" s="712"/>
      <c r="F52" s="713"/>
    </row>
    <row r="53" spans="1:6" x14ac:dyDescent="0.2">
      <c r="A53" s="704"/>
      <c r="B53" s="135"/>
      <c r="C53" s="239"/>
      <c r="D53" s="239"/>
      <c r="E53" s="712"/>
      <c r="F53" s="713"/>
    </row>
    <row r="54" spans="1:6" x14ac:dyDescent="0.2">
      <c r="A54" s="704"/>
      <c r="B54" s="135"/>
      <c r="C54" s="239"/>
      <c r="D54" s="239"/>
      <c r="E54" s="712"/>
      <c r="F54" s="713"/>
    </row>
    <row r="55" spans="1:6" ht="0.75" customHeight="1" x14ac:dyDescent="0.2">
      <c r="A55" s="704"/>
      <c r="B55" s="135"/>
      <c r="C55" s="239"/>
      <c r="D55" s="239"/>
      <c r="E55" s="712"/>
      <c r="F55" s="713"/>
    </row>
    <row r="56" spans="1:6" ht="27" customHeight="1" thickBot="1" x14ac:dyDescent="0.25">
      <c r="A56" s="361" t="s">
        <v>568</v>
      </c>
      <c r="B56" s="362" t="s">
        <v>580</v>
      </c>
      <c r="C56" s="362"/>
      <c r="D56" s="363"/>
      <c r="E56" s="364"/>
      <c r="F56" s="365"/>
    </row>
  </sheetData>
  <pageMargins left="0.7" right="0.7" top="0.88541666666666663" bottom="0.75" header="0.3" footer="0.3"/>
  <pageSetup paperSize="9" orientation="portrait" r:id="rId1"/>
  <headerFooter>
    <oddHeader xml:space="preserve">&amp;L&amp;"Arial,Bold"&amp;9
BID NO: 08/24/25: UPGRADING HONEYVILLE TO PAVED CONCRETE INTERLOCKING BRICKS
SCHEDULE A: ROADWORKS
&amp;R&amp;"Arial,Bold"&amp;9
SECTION 4100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CF40F-00DA-4077-8BD9-3C89977C8E04}">
  <dimension ref="A1:G47"/>
  <sheetViews>
    <sheetView view="pageLayout" zoomScaleNormal="100" workbookViewId="0">
      <selection activeCell="D11" sqref="D11"/>
    </sheetView>
  </sheetViews>
  <sheetFormatPr defaultColWidth="9.140625" defaultRowHeight="12.75" x14ac:dyDescent="0.2"/>
  <cols>
    <col min="1" max="1" width="10.5703125" style="366" customWidth="1"/>
    <col min="2" max="2" width="33.140625" style="367" customWidth="1"/>
    <col min="3" max="3" width="9.7109375" style="368" customWidth="1"/>
    <col min="4" max="4" width="10.42578125" style="368" customWidth="1"/>
    <col min="5" max="5" width="9.7109375" style="356" customWidth="1"/>
    <col min="6" max="6" width="14.5703125" style="369" customWidth="1"/>
    <col min="7" max="7" width="6" style="356" bestFit="1" customWidth="1"/>
    <col min="8" max="8" width="2.5703125" style="356" bestFit="1" customWidth="1"/>
    <col min="9" max="9" width="1.7109375" style="356" bestFit="1" customWidth="1"/>
    <col min="10" max="10" width="14.42578125" style="356" customWidth="1"/>
    <col min="11" max="11" width="1.7109375" style="356" bestFit="1" customWidth="1"/>
    <col min="12" max="12" width="5" style="356" bestFit="1" customWidth="1"/>
    <col min="13" max="13" width="1.7109375" style="356" bestFit="1" customWidth="1"/>
    <col min="14" max="14" width="5" style="356" bestFit="1" customWidth="1"/>
    <col min="15" max="15" width="2.140625" style="356" bestFit="1" customWidth="1"/>
    <col min="16" max="16" width="6" style="356" bestFit="1" customWidth="1"/>
    <col min="17" max="17" width="2" style="356" bestFit="1" customWidth="1"/>
    <col min="18" max="18" width="5" style="356" bestFit="1" customWidth="1"/>
    <col min="19" max="20" width="2" style="356" bestFit="1" customWidth="1"/>
    <col min="21" max="21" width="1.5703125" style="356" bestFit="1" customWidth="1"/>
    <col min="22" max="22" width="6" style="356" bestFit="1" customWidth="1"/>
    <col min="23" max="23" width="2.140625" style="356" bestFit="1" customWidth="1"/>
    <col min="24" max="16384" width="9.140625" style="356"/>
  </cols>
  <sheetData>
    <row r="1" spans="1:7" x14ac:dyDescent="0.2">
      <c r="A1" s="351"/>
      <c r="B1" s="352"/>
      <c r="C1" s="353"/>
      <c r="D1" s="353"/>
      <c r="E1" s="354"/>
      <c r="F1" s="355"/>
    </row>
    <row r="2" spans="1:7" s="353" customFormat="1" x14ac:dyDescent="0.2">
      <c r="A2" s="739" t="s">
        <v>565</v>
      </c>
      <c r="B2" s="740" t="s">
        <v>3</v>
      </c>
      <c r="C2" s="740" t="s">
        <v>4</v>
      </c>
      <c r="D2" s="740" t="s">
        <v>5</v>
      </c>
      <c r="E2" s="740" t="s">
        <v>6</v>
      </c>
      <c r="F2" s="740" t="s">
        <v>7</v>
      </c>
    </row>
    <row r="3" spans="1:7" x14ac:dyDescent="0.2">
      <c r="A3" s="741"/>
      <c r="B3" s="135"/>
      <c r="C3" s="239"/>
      <c r="D3" s="239"/>
      <c r="E3" s="479"/>
      <c r="F3" s="742"/>
    </row>
    <row r="4" spans="1:7" x14ac:dyDescent="0.2">
      <c r="A4" s="715">
        <v>4200</v>
      </c>
      <c r="B4" s="716" t="s">
        <v>581</v>
      </c>
      <c r="C4" s="717"/>
      <c r="D4" s="718"/>
      <c r="E4" s="719"/>
      <c r="F4" s="720"/>
    </row>
    <row r="5" spans="1:7" x14ac:dyDescent="0.2">
      <c r="A5" s="715"/>
      <c r="B5" s="716"/>
      <c r="C5" s="717"/>
      <c r="D5" s="718"/>
      <c r="E5" s="719"/>
      <c r="F5" s="720"/>
    </row>
    <row r="6" spans="1:7" x14ac:dyDescent="0.2">
      <c r="A6" s="717" t="s">
        <v>582</v>
      </c>
      <c r="B6" s="753" t="s">
        <v>636</v>
      </c>
      <c r="C6" s="721"/>
      <c r="D6" s="718"/>
      <c r="E6" s="719"/>
      <c r="F6" s="722"/>
      <c r="G6" s="106"/>
    </row>
    <row r="7" spans="1:7" ht="25.5" x14ac:dyDescent="0.2">
      <c r="A7" s="717"/>
      <c r="B7" s="412" t="s">
        <v>583</v>
      </c>
      <c r="C7" s="723"/>
      <c r="D7" s="724"/>
      <c r="E7" s="719"/>
      <c r="F7" s="722"/>
      <c r="G7" s="106"/>
    </row>
    <row r="8" spans="1:7" x14ac:dyDescent="0.2">
      <c r="A8" s="717"/>
      <c r="B8" s="413"/>
      <c r="C8" s="228"/>
      <c r="D8" s="230"/>
      <c r="E8" s="719"/>
      <c r="F8" s="722"/>
      <c r="G8" s="106"/>
    </row>
    <row r="9" spans="1:7" ht="25.5" x14ac:dyDescent="0.2">
      <c r="A9" s="717"/>
      <c r="B9" s="725" t="s">
        <v>637</v>
      </c>
      <c r="C9" s="723"/>
      <c r="D9" s="724"/>
      <c r="E9" s="719"/>
      <c r="F9" s="726"/>
    </row>
    <row r="10" spans="1:7" x14ac:dyDescent="0.2">
      <c r="A10" s="717"/>
      <c r="B10" s="725"/>
      <c r="C10" s="723"/>
      <c r="D10" s="724"/>
      <c r="E10" s="743"/>
      <c r="F10" s="726"/>
    </row>
    <row r="11" spans="1:7" ht="25.5" x14ac:dyDescent="0.2">
      <c r="A11" s="717"/>
      <c r="B11" s="725" t="s">
        <v>638</v>
      </c>
      <c r="C11" s="719" t="s">
        <v>371</v>
      </c>
      <c r="D11" s="727">
        <v>700</v>
      </c>
      <c r="E11" s="728"/>
      <c r="F11" s="729"/>
      <c r="G11" s="360"/>
    </row>
    <row r="12" spans="1:7" x14ac:dyDescent="0.2">
      <c r="A12" s="717"/>
      <c r="B12" s="725"/>
      <c r="C12" s="719"/>
      <c r="D12" s="724"/>
      <c r="E12" s="744"/>
      <c r="F12" s="730"/>
    </row>
    <row r="13" spans="1:7" ht="30.75" customHeight="1" x14ac:dyDescent="0.2">
      <c r="A13" s="717" t="s">
        <v>584</v>
      </c>
      <c r="B13" s="731" t="s">
        <v>585</v>
      </c>
      <c r="C13" s="719" t="s">
        <v>586</v>
      </c>
      <c r="D13" s="414">
        <v>385.00000000000006</v>
      </c>
      <c r="E13" s="415"/>
      <c r="F13" s="729"/>
    </row>
    <row r="14" spans="1:7" x14ac:dyDescent="0.2">
      <c r="A14" s="717"/>
      <c r="B14" s="725"/>
      <c r="C14" s="719"/>
      <c r="D14" s="735"/>
      <c r="E14" s="734"/>
      <c r="F14" s="730"/>
    </row>
    <row r="15" spans="1:7" x14ac:dyDescent="0.2">
      <c r="A15" s="717" t="s">
        <v>587</v>
      </c>
      <c r="B15" s="732" t="s">
        <v>588</v>
      </c>
      <c r="C15" s="733"/>
      <c r="D15" s="737"/>
      <c r="E15" s="734"/>
      <c r="F15" s="730"/>
    </row>
    <row r="16" spans="1:7" x14ac:dyDescent="0.2">
      <c r="A16" s="717"/>
      <c r="B16" s="745"/>
      <c r="C16" s="733"/>
      <c r="D16" s="737"/>
      <c r="E16" s="734"/>
      <c r="F16" s="730"/>
    </row>
    <row r="17" spans="1:6" x14ac:dyDescent="0.2">
      <c r="A17" s="738"/>
      <c r="B17" s="746" t="s">
        <v>589</v>
      </c>
      <c r="C17" s="719" t="s">
        <v>56</v>
      </c>
      <c r="D17" s="737">
        <v>2</v>
      </c>
      <c r="E17" s="734"/>
      <c r="F17" s="729"/>
    </row>
    <row r="18" spans="1:6" x14ac:dyDescent="0.2">
      <c r="A18" s="738"/>
      <c r="B18" s="746"/>
      <c r="C18" s="719"/>
      <c r="D18" s="737"/>
      <c r="E18" s="734"/>
      <c r="F18" s="730"/>
    </row>
    <row r="19" spans="1:6" x14ac:dyDescent="0.2">
      <c r="A19" s="738"/>
      <c r="B19" s="746" t="s">
        <v>590</v>
      </c>
      <c r="C19" s="719" t="s">
        <v>56</v>
      </c>
      <c r="D19" s="737"/>
      <c r="E19" s="734"/>
      <c r="F19" s="736" t="s">
        <v>92</v>
      </c>
    </row>
    <row r="20" spans="1:6" x14ac:dyDescent="0.2">
      <c r="A20" s="741"/>
      <c r="B20" s="135"/>
      <c r="C20" s="239"/>
      <c r="D20" s="239"/>
      <c r="E20" s="712"/>
      <c r="F20" s="747"/>
    </row>
    <row r="21" spans="1:6" x14ac:dyDescent="0.2">
      <c r="A21" s="214" t="s">
        <v>593</v>
      </c>
      <c r="B21" s="215" t="s">
        <v>500</v>
      </c>
      <c r="C21" s="209"/>
      <c r="D21" s="210"/>
      <c r="E21" s="403"/>
      <c r="F21" s="382"/>
    </row>
    <row r="22" spans="1:6" ht="33.75" x14ac:dyDescent="0.2">
      <c r="A22" s="422" t="s">
        <v>293</v>
      </c>
      <c r="B22" s="754" t="s">
        <v>639</v>
      </c>
      <c r="C22" s="212" t="s">
        <v>56</v>
      </c>
      <c r="D22" s="213">
        <v>1</v>
      </c>
      <c r="E22" s="403"/>
      <c r="F22" s="382" t="s">
        <v>0</v>
      </c>
    </row>
    <row r="23" spans="1:6" x14ac:dyDescent="0.2">
      <c r="A23" s="211"/>
      <c r="B23" s="416"/>
      <c r="C23" s="212"/>
      <c r="D23" s="213"/>
      <c r="E23" s="403"/>
      <c r="F23" s="382"/>
    </row>
    <row r="24" spans="1:6" x14ac:dyDescent="0.2">
      <c r="A24" s="211"/>
      <c r="B24" s="416"/>
      <c r="C24" s="212"/>
      <c r="D24" s="213"/>
      <c r="E24" s="403"/>
      <c r="F24" s="382"/>
    </row>
    <row r="25" spans="1:6" x14ac:dyDescent="0.2">
      <c r="A25" s="211"/>
      <c r="B25" s="416"/>
      <c r="C25" s="212"/>
      <c r="D25" s="213"/>
      <c r="E25" s="403"/>
      <c r="F25" s="382"/>
    </row>
    <row r="26" spans="1:6" x14ac:dyDescent="0.2">
      <c r="A26" s="211"/>
      <c r="B26" s="416"/>
      <c r="C26" s="212"/>
      <c r="D26" s="213"/>
      <c r="E26" s="403"/>
      <c r="F26" s="382"/>
    </row>
    <row r="27" spans="1:6" x14ac:dyDescent="0.2">
      <c r="A27" s="211"/>
      <c r="B27" s="416"/>
      <c r="C27" s="212"/>
      <c r="D27" s="213"/>
      <c r="E27" s="403"/>
      <c r="F27" s="382"/>
    </row>
    <row r="28" spans="1:6" x14ac:dyDescent="0.2">
      <c r="A28" s="211"/>
      <c r="B28" s="416"/>
      <c r="C28" s="212"/>
      <c r="D28" s="213"/>
      <c r="E28" s="403"/>
      <c r="F28" s="382"/>
    </row>
    <row r="29" spans="1:6" x14ac:dyDescent="0.2">
      <c r="A29" s="211"/>
      <c r="B29" s="416"/>
      <c r="C29" s="212"/>
      <c r="D29" s="213"/>
      <c r="E29" s="403"/>
      <c r="F29" s="382"/>
    </row>
    <row r="30" spans="1:6" x14ac:dyDescent="0.2">
      <c r="A30" s="211"/>
      <c r="B30" s="416"/>
      <c r="C30" s="212"/>
      <c r="D30" s="213"/>
      <c r="E30" s="403"/>
      <c r="F30" s="382"/>
    </row>
    <row r="31" spans="1:6" x14ac:dyDescent="0.2">
      <c r="A31" s="211"/>
      <c r="B31" s="416"/>
      <c r="C31" s="212"/>
      <c r="D31" s="213"/>
      <c r="E31" s="403"/>
      <c r="F31" s="382"/>
    </row>
    <row r="32" spans="1:6" x14ac:dyDescent="0.2">
      <c r="A32" s="211"/>
      <c r="B32" s="416"/>
      <c r="C32" s="212"/>
      <c r="D32" s="213"/>
      <c r="E32" s="403"/>
      <c r="F32" s="382"/>
    </row>
    <row r="33" spans="1:6" x14ac:dyDescent="0.2">
      <c r="A33" s="211"/>
      <c r="B33" s="416"/>
      <c r="C33" s="212"/>
      <c r="D33" s="213"/>
      <c r="E33" s="403"/>
      <c r="F33" s="382"/>
    </row>
    <row r="34" spans="1:6" x14ac:dyDescent="0.2">
      <c r="A34" s="211"/>
      <c r="B34" s="416"/>
      <c r="C34" s="212"/>
      <c r="D34" s="213"/>
      <c r="E34" s="403"/>
      <c r="F34" s="382"/>
    </row>
    <row r="35" spans="1:6" x14ac:dyDescent="0.2">
      <c r="A35" s="211"/>
      <c r="B35" s="416"/>
      <c r="C35" s="212"/>
      <c r="D35" s="213"/>
      <c r="E35" s="403"/>
      <c r="F35" s="382"/>
    </row>
    <row r="36" spans="1:6" x14ac:dyDescent="0.2">
      <c r="A36" s="211"/>
      <c r="B36" s="416"/>
      <c r="C36" s="212"/>
      <c r="D36" s="213"/>
      <c r="E36" s="403"/>
      <c r="F36" s="382"/>
    </row>
    <row r="37" spans="1:6" x14ac:dyDescent="0.2">
      <c r="A37" s="211"/>
      <c r="B37" s="416"/>
      <c r="C37" s="212"/>
      <c r="D37" s="213"/>
      <c r="E37" s="403"/>
      <c r="F37" s="382"/>
    </row>
    <row r="38" spans="1:6" x14ac:dyDescent="0.2">
      <c r="A38" s="211"/>
      <c r="B38" s="416"/>
      <c r="C38" s="212"/>
      <c r="D38" s="213"/>
      <c r="E38" s="403"/>
      <c r="F38" s="382"/>
    </row>
    <row r="39" spans="1:6" x14ac:dyDescent="0.2">
      <c r="A39" s="211"/>
      <c r="B39" s="416"/>
      <c r="C39" s="212"/>
      <c r="D39" s="213"/>
      <c r="E39" s="403"/>
      <c r="F39" s="382"/>
    </row>
    <row r="40" spans="1:6" x14ac:dyDescent="0.2">
      <c r="A40" s="211"/>
      <c r="B40" s="416"/>
      <c r="C40" s="212"/>
      <c r="D40" s="213"/>
      <c r="E40" s="403"/>
      <c r="F40" s="382"/>
    </row>
    <row r="41" spans="1:6" x14ac:dyDescent="0.2">
      <c r="A41" s="211"/>
      <c r="B41" s="416"/>
      <c r="C41" s="212"/>
      <c r="D41" s="213"/>
      <c r="E41" s="403"/>
      <c r="F41" s="382"/>
    </row>
    <row r="42" spans="1:6" x14ac:dyDescent="0.2">
      <c r="A42" s="211"/>
      <c r="B42" s="416"/>
      <c r="C42" s="212"/>
      <c r="D42" s="213"/>
      <c r="E42" s="403"/>
      <c r="F42" s="382"/>
    </row>
    <row r="43" spans="1:6" x14ac:dyDescent="0.2">
      <c r="A43" s="211"/>
      <c r="B43" s="416"/>
      <c r="C43" s="212"/>
      <c r="D43" s="213"/>
      <c r="E43" s="403"/>
      <c r="F43" s="382"/>
    </row>
    <row r="44" spans="1:6" x14ac:dyDescent="0.2">
      <c r="A44" s="741"/>
      <c r="B44" s="135"/>
      <c r="C44" s="239"/>
      <c r="D44" s="239"/>
      <c r="E44" s="712"/>
      <c r="F44" s="747"/>
    </row>
    <row r="45" spans="1:6" x14ac:dyDescent="0.2">
      <c r="A45" s="741"/>
      <c r="B45" s="135"/>
      <c r="C45" s="239"/>
      <c r="D45" s="239"/>
      <c r="E45" s="712"/>
      <c r="F45" s="747"/>
    </row>
    <row r="46" spans="1:6" ht="0.75" customHeight="1" x14ac:dyDescent="0.2">
      <c r="A46" s="741"/>
      <c r="B46" s="135"/>
      <c r="C46" s="239"/>
      <c r="D46" s="239"/>
      <c r="E46" s="712"/>
      <c r="F46" s="747"/>
    </row>
    <row r="47" spans="1:6" ht="27" customHeight="1" x14ac:dyDescent="0.2">
      <c r="A47" s="748" t="s">
        <v>579</v>
      </c>
      <c r="B47" s="749" t="s">
        <v>591</v>
      </c>
      <c r="C47" s="749"/>
      <c r="D47" s="750"/>
      <c r="E47" s="751"/>
      <c r="F47" s="752"/>
    </row>
  </sheetData>
  <pageMargins left="0.7" right="0.7" top="0.94791666666666663" bottom="0.75" header="0.3" footer="0.3"/>
  <pageSetup paperSize="9" orientation="portrait" r:id="rId1"/>
  <headerFooter>
    <oddHeader xml:space="preserve">&amp;L&amp;"Arial,Bold"&amp;9
BID NO: 08/24/25: UPGRADING HONEYVILLE TO PAVED CONCRETE INTERLOCKING BRICKS
SCHEDULE A: ROADWORKS
&amp;R&amp;"Arial,Bold"&amp;9
SECTION 4200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93037-57BB-4880-B9A5-27BC3EAD511B}">
  <dimension ref="A2:K53"/>
  <sheetViews>
    <sheetView view="pageLayout" zoomScaleNormal="100" zoomScaleSheetLayoutView="140" workbookViewId="0">
      <selection activeCell="B4" sqref="B4"/>
    </sheetView>
  </sheetViews>
  <sheetFormatPr defaultRowHeight="12.75" x14ac:dyDescent="0.2"/>
  <cols>
    <col min="1" max="1" width="8.28515625" style="241" customWidth="1"/>
    <col min="2" max="2" width="41.42578125" style="241" customWidth="1"/>
    <col min="3" max="3" width="7.42578125" style="241" customWidth="1"/>
    <col min="4" max="4" width="10.7109375" style="241" customWidth="1"/>
    <col min="5" max="5" width="9.28515625" style="298" customWidth="1"/>
    <col min="6" max="6" width="12.7109375" style="298" customWidth="1"/>
    <col min="7" max="7" width="9.140625" style="241"/>
    <col min="8" max="10" width="4.28515625" style="241" customWidth="1"/>
    <col min="11" max="11" width="9.5703125" style="241" bestFit="1" customWidth="1"/>
    <col min="12" max="16384" width="9.140625" style="241"/>
  </cols>
  <sheetData>
    <row r="2" spans="1:11" x14ac:dyDescent="0.2">
      <c r="A2" s="877" t="s">
        <v>2</v>
      </c>
      <c r="B2" s="879" t="s">
        <v>3</v>
      </c>
      <c r="C2" s="877" t="s">
        <v>4</v>
      </c>
      <c r="D2" s="879" t="s">
        <v>5</v>
      </c>
      <c r="E2" s="872" t="s">
        <v>6</v>
      </c>
      <c r="F2" s="872" t="s">
        <v>7</v>
      </c>
    </row>
    <row r="3" spans="1:11" x14ac:dyDescent="0.2">
      <c r="A3" s="878"/>
      <c r="B3" s="880"/>
      <c r="C3" s="878"/>
      <c r="D3" s="880"/>
      <c r="E3" s="873"/>
      <c r="F3" s="873"/>
    </row>
    <row r="4" spans="1:11" x14ac:dyDescent="0.2">
      <c r="A4" s="242"/>
      <c r="B4" s="243"/>
      <c r="C4" s="244"/>
      <c r="D4" s="245"/>
      <c r="E4" s="245"/>
      <c r="F4" s="245"/>
    </row>
    <row r="5" spans="1:11" ht="24" x14ac:dyDescent="0.2">
      <c r="A5" s="246">
        <v>51</v>
      </c>
      <c r="B5" s="247" t="s">
        <v>543</v>
      </c>
      <c r="C5" s="248"/>
      <c r="D5" s="249"/>
      <c r="E5" s="250"/>
      <c r="F5" s="251"/>
      <c r="G5" s="252"/>
    </row>
    <row r="6" spans="1:11" x14ac:dyDescent="0.2">
      <c r="A6" s="253"/>
      <c r="B6" s="254"/>
      <c r="C6" s="248"/>
      <c r="D6" s="249"/>
      <c r="E6" s="250"/>
      <c r="F6" s="251"/>
      <c r="G6" s="252"/>
    </row>
    <row r="7" spans="1:11" ht="24" x14ac:dyDescent="0.2">
      <c r="A7" s="255">
        <v>51</v>
      </c>
      <c r="B7" s="256" t="s">
        <v>543</v>
      </c>
      <c r="C7" s="257"/>
      <c r="D7" s="249"/>
      <c r="E7" s="250"/>
      <c r="F7" s="251"/>
      <c r="G7" s="252"/>
    </row>
    <row r="8" spans="1:11" x14ac:dyDescent="0.2">
      <c r="A8" s="257"/>
      <c r="B8" s="258"/>
      <c r="C8" s="249"/>
      <c r="D8" s="259"/>
      <c r="E8" s="250"/>
      <c r="F8" s="251"/>
      <c r="G8" s="252"/>
    </row>
    <row r="9" spans="1:11" x14ac:dyDescent="0.2">
      <c r="A9" s="255" t="s">
        <v>544</v>
      </c>
      <c r="B9" s="254" t="s">
        <v>545</v>
      </c>
      <c r="C9" s="257"/>
      <c r="D9" s="249"/>
      <c r="E9" s="260"/>
      <c r="F9" s="261"/>
      <c r="G9" s="252"/>
    </row>
    <row r="10" spans="1:11" x14ac:dyDescent="0.2">
      <c r="A10" s="262"/>
      <c r="B10" s="254"/>
      <c r="C10" s="257"/>
      <c r="D10" s="249"/>
      <c r="E10" s="263"/>
      <c r="F10" s="263"/>
      <c r="G10" s="252"/>
    </row>
    <row r="11" spans="1:11" x14ac:dyDescent="0.2">
      <c r="A11" s="264" t="s">
        <v>293</v>
      </c>
      <c r="B11" s="265" t="s">
        <v>546</v>
      </c>
      <c r="C11" s="266" t="s">
        <v>18</v>
      </c>
      <c r="D11" s="269">
        <v>600</v>
      </c>
      <c r="E11" s="394"/>
      <c r="F11" s="394"/>
      <c r="G11" s="252"/>
    </row>
    <row r="12" spans="1:11" x14ac:dyDescent="0.2">
      <c r="A12" s="262"/>
      <c r="B12" s="248"/>
      <c r="C12" s="266"/>
      <c r="D12" s="321"/>
      <c r="E12" s="394"/>
      <c r="F12" s="394"/>
      <c r="G12" s="252"/>
    </row>
    <row r="13" spans="1:11" x14ac:dyDescent="0.2">
      <c r="A13" s="262">
        <v>51.04</v>
      </c>
      <c r="B13" s="248" t="s">
        <v>498</v>
      </c>
      <c r="C13" s="266"/>
      <c r="D13" s="321"/>
      <c r="E13" s="394"/>
      <c r="F13" s="394"/>
      <c r="G13" s="252"/>
      <c r="K13" s="267"/>
    </row>
    <row r="14" spans="1:11" x14ac:dyDescent="0.2">
      <c r="A14" s="262"/>
      <c r="B14" s="248"/>
      <c r="C14" s="266"/>
      <c r="D14" s="321"/>
      <c r="E14" s="375"/>
      <c r="F14" s="394"/>
      <c r="G14" s="252"/>
    </row>
    <row r="15" spans="1:11" s="271" customFormat="1" x14ac:dyDescent="0.2">
      <c r="A15" s="264" t="s">
        <v>293</v>
      </c>
      <c r="B15" s="258" t="s">
        <v>499</v>
      </c>
      <c r="C15" s="269" t="s">
        <v>43</v>
      </c>
      <c r="D15" s="321">
        <v>20</v>
      </c>
      <c r="E15" s="394"/>
      <c r="F15" s="394"/>
      <c r="G15" s="270"/>
      <c r="K15" s="241"/>
    </row>
    <row r="16" spans="1:11" x14ac:dyDescent="0.2">
      <c r="A16" s="272"/>
      <c r="B16" s="273"/>
      <c r="C16" s="274"/>
      <c r="D16" s="275"/>
      <c r="E16" s="263"/>
      <c r="F16" s="263"/>
      <c r="G16" s="252"/>
    </row>
    <row r="17" spans="1:7" x14ac:dyDescent="0.2">
      <c r="A17" s="276"/>
      <c r="B17" s="277"/>
      <c r="C17" s="274"/>
      <c r="D17" s="274"/>
      <c r="E17" s="278"/>
      <c r="F17" s="279"/>
      <c r="G17" s="252"/>
    </row>
    <row r="18" spans="1:7" x14ac:dyDescent="0.2">
      <c r="A18" s="280"/>
      <c r="B18" s="281"/>
      <c r="C18" s="282"/>
      <c r="D18" s="275"/>
      <c r="E18" s="268"/>
      <c r="F18" s="260"/>
      <c r="G18" s="252"/>
    </row>
    <row r="19" spans="1:7" x14ac:dyDescent="0.2">
      <c r="A19" s="280"/>
      <c r="B19" s="281"/>
      <c r="C19" s="282"/>
      <c r="D19" s="275"/>
      <c r="E19" s="268"/>
      <c r="F19" s="260"/>
      <c r="G19" s="252"/>
    </row>
    <row r="20" spans="1:7" x14ac:dyDescent="0.2">
      <c r="A20" s="280"/>
      <c r="B20" s="283"/>
      <c r="C20" s="275"/>
      <c r="D20" s="275"/>
      <c r="E20" s="260"/>
      <c r="F20" s="261"/>
      <c r="G20" s="252"/>
    </row>
    <row r="21" spans="1:7" x14ac:dyDescent="0.2">
      <c r="A21" s="280"/>
      <c r="B21" s="283"/>
      <c r="C21" s="275"/>
      <c r="D21" s="275"/>
      <c r="E21" s="260"/>
      <c r="F21" s="261"/>
      <c r="G21" s="252"/>
    </row>
    <row r="22" spans="1:7" x14ac:dyDescent="0.2">
      <c r="A22" s="280"/>
      <c r="B22" s="284"/>
      <c r="C22" s="275"/>
      <c r="D22" s="275"/>
      <c r="E22" s="260"/>
      <c r="F22" s="261"/>
      <c r="G22" s="252"/>
    </row>
    <row r="23" spans="1:7" x14ac:dyDescent="0.2">
      <c r="A23" s="280"/>
      <c r="B23" s="284"/>
      <c r="C23" s="275"/>
      <c r="D23" s="275"/>
      <c r="E23" s="260"/>
      <c r="F23" s="261"/>
      <c r="G23" s="252"/>
    </row>
    <row r="24" spans="1:7" x14ac:dyDescent="0.2">
      <c r="A24" s="280"/>
      <c r="B24" s="284"/>
      <c r="C24" s="275"/>
      <c r="D24" s="275"/>
      <c r="E24" s="260"/>
      <c r="F24" s="261"/>
      <c r="G24" s="252"/>
    </row>
    <row r="25" spans="1:7" x14ac:dyDescent="0.2">
      <c r="A25" s="280"/>
      <c r="B25" s="284"/>
      <c r="C25" s="275"/>
      <c r="D25" s="275"/>
      <c r="E25" s="260"/>
      <c r="F25" s="261"/>
      <c r="G25" s="252"/>
    </row>
    <row r="26" spans="1:7" x14ac:dyDescent="0.2">
      <c r="A26" s="280"/>
      <c r="B26" s="284"/>
      <c r="C26" s="275"/>
      <c r="D26" s="275"/>
      <c r="E26" s="260"/>
      <c r="F26" s="261"/>
      <c r="G26" s="252"/>
    </row>
    <row r="27" spans="1:7" x14ac:dyDescent="0.2">
      <c r="A27" s="280"/>
      <c r="B27" s="284"/>
      <c r="C27" s="275"/>
      <c r="D27" s="275"/>
      <c r="E27" s="260"/>
      <c r="F27" s="261"/>
      <c r="G27" s="252"/>
    </row>
    <row r="28" spans="1:7" x14ac:dyDescent="0.2">
      <c r="A28" s="280"/>
      <c r="B28" s="284"/>
      <c r="C28" s="275"/>
      <c r="D28" s="275"/>
      <c r="E28" s="260"/>
      <c r="F28" s="261"/>
      <c r="G28" s="252"/>
    </row>
    <row r="29" spans="1:7" x14ac:dyDescent="0.2">
      <c r="A29" s="280"/>
      <c r="B29" s="284"/>
      <c r="C29" s="275"/>
      <c r="D29" s="275"/>
      <c r="E29" s="260"/>
      <c r="F29" s="261"/>
      <c r="G29" s="252"/>
    </row>
    <row r="30" spans="1:7" x14ac:dyDescent="0.2">
      <c r="A30" s="280"/>
      <c r="B30" s="284"/>
      <c r="C30" s="275"/>
      <c r="D30" s="275"/>
      <c r="E30" s="260"/>
      <c r="F30" s="261"/>
      <c r="G30" s="252"/>
    </row>
    <row r="31" spans="1:7" x14ac:dyDescent="0.2">
      <c r="A31" s="280"/>
      <c r="B31" s="284"/>
      <c r="C31" s="275"/>
      <c r="D31" s="275"/>
      <c r="E31" s="260"/>
      <c r="F31" s="261"/>
      <c r="G31" s="252"/>
    </row>
    <row r="32" spans="1:7" x14ac:dyDescent="0.2">
      <c r="A32" s="280"/>
      <c r="B32" s="284"/>
      <c r="C32" s="275"/>
      <c r="D32" s="275"/>
      <c r="E32" s="260"/>
      <c r="F32" s="261"/>
      <c r="G32" s="252"/>
    </row>
    <row r="33" spans="1:7" x14ac:dyDescent="0.2">
      <c r="A33" s="280"/>
      <c r="B33" s="284"/>
      <c r="C33" s="275"/>
      <c r="D33" s="275"/>
      <c r="E33" s="260"/>
      <c r="F33" s="261"/>
      <c r="G33" s="252"/>
    </row>
    <row r="34" spans="1:7" x14ac:dyDescent="0.2">
      <c r="A34" s="280"/>
      <c r="B34" s="284"/>
      <c r="C34" s="275"/>
      <c r="D34" s="275"/>
      <c r="E34" s="260"/>
      <c r="F34" s="261"/>
      <c r="G34" s="252"/>
    </row>
    <row r="35" spans="1:7" x14ac:dyDescent="0.2">
      <c r="A35" s="280"/>
      <c r="B35" s="284"/>
      <c r="C35" s="275"/>
      <c r="D35" s="275"/>
      <c r="E35" s="260"/>
      <c r="F35" s="261"/>
      <c r="G35" s="252"/>
    </row>
    <row r="36" spans="1:7" ht="11.25" customHeight="1" x14ac:dyDescent="0.2">
      <c r="A36" s="280"/>
      <c r="B36" s="284"/>
      <c r="C36" s="275"/>
      <c r="D36" s="275"/>
      <c r="E36" s="260"/>
      <c r="F36" s="261"/>
      <c r="G36" s="252"/>
    </row>
    <row r="37" spans="1:7" ht="11.25" customHeight="1" x14ac:dyDescent="0.2">
      <c r="A37" s="280"/>
      <c r="B37" s="281"/>
      <c r="C37" s="282"/>
      <c r="D37" s="282"/>
      <c r="E37" s="268"/>
      <c r="F37" s="261"/>
      <c r="G37" s="252"/>
    </row>
    <row r="38" spans="1:7" x14ac:dyDescent="0.2">
      <c r="A38" s="285"/>
      <c r="B38" s="277"/>
      <c r="C38" s="275"/>
      <c r="D38" s="286"/>
      <c r="E38" s="260"/>
      <c r="F38" s="261"/>
      <c r="G38" s="252"/>
    </row>
    <row r="39" spans="1:7" ht="11.25" customHeight="1" x14ac:dyDescent="0.2">
      <c r="A39" s="287"/>
      <c r="B39" s="288"/>
      <c r="C39" s="289"/>
      <c r="D39" s="290"/>
      <c r="E39" s="291"/>
      <c r="F39" s="291"/>
      <c r="G39" s="252"/>
    </row>
    <row r="40" spans="1:7" ht="11.25" customHeight="1" x14ac:dyDescent="0.2">
      <c r="A40" s="287"/>
      <c r="B40" s="288"/>
      <c r="C40" s="289"/>
      <c r="D40" s="290"/>
      <c r="E40" s="291"/>
      <c r="F40" s="291"/>
      <c r="G40" s="252"/>
    </row>
    <row r="41" spans="1:7" ht="11.25" customHeight="1" x14ac:dyDescent="0.2">
      <c r="A41" s="287"/>
      <c r="B41" s="292"/>
      <c r="C41" s="244"/>
      <c r="D41" s="293"/>
      <c r="E41" s="294"/>
      <c r="F41" s="294"/>
      <c r="G41" s="252"/>
    </row>
    <row r="42" spans="1:7" ht="11.25" customHeight="1" x14ac:dyDescent="0.2">
      <c r="A42" s="287"/>
      <c r="B42" s="292"/>
      <c r="C42" s="244"/>
      <c r="D42" s="293"/>
      <c r="E42" s="294"/>
      <c r="F42" s="294"/>
      <c r="G42" s="252"/>
    </row>
    <row r="43" spans="1:7" ht="11.25" customHeight="1" x14ac:dyDescent="0.2">
      <c r="A43" s="287"/>
      <c r="B43" s="292"/>
      <c r="C43" s="244"/>
      <c r="D43" s="293"/>
      <c r="E43" s="294"/>
      <c r="F43" s="294"/>
      <c r="G43" s="252"/>
    </row>
    <row r="44" spans="1:7" ht="11.25" customHeight="1" x14ac:dyDescent="0.2">
      <c r="A44" s="287"/>
      <c r="B44" s="292"/>
      <c r="C44" s="244"/>
      <c r="D44" s="293"/>
      <c r="E44" s="294"/>
      <c r="F44" s="294"/>
      <c r="G44" s="252"/>
    </row>
    <row r="45" spans="1:7" ht="11.25" customHeight="1" x14ac:dyDescent="0.2">
      <c r="A45" s="287"/>
      <c r="B45" s="292"/>
      <c r="C45" s="244"/>
      <c r="D45" s="293"/>
      <c r="E45" s="294"/>
      <c r="F45" s="294"/>
      <c r="G45" s="252"/>
    </row>
    <row r="46" spans="1:7" ht="11.25" customHeight="1" x14ac:dyDescent="0.2">
      <c r="A46" s="287"/>
      <c r="B46" s="292"/>
      <c r="C46" s="244"/>
      <c r="D46" s="293"/>
      <c r="E46" s="294"/>
      <c r="F46" s="294"/>
      <c r="G46" s="252"/>
    </row>
    <row r="47" spans="1:7" ht="11.25" customHeight="1" x14ac:dyDescent="0.2">
      <c r="A47" s="287"/>
      <c r="B47" s="292"/>
      <c r="C47" s="244"/>
      <c r="D47" s="293"/>
      <c r="E47" s="294"/>
      <c r="F47" s="294"/>
      <c r="G47" s="252"/>
    </row>
    <row r="48" spans="1:7" ht="11.25" customHeight="1" x14ac:dyDescent="0.2">
      <c r="A48" s="287"/>
      <c r="B48" s="292"/>
      <c r="C48" s="244"/>
      <c r="D48" s="293"/>
      <c r="E48" s="294"/>
      <c r="F48" s="294"/>
      <c r="G48" s="252"/>
    </row>
    <row r="49" spans="1:7" ht="11.25" customHeight="1" x14ac:dyDescent="0.2">
      <c r="A49" s="287"/>
      <c r="B49" s="292"/>
      <c r="C49" s="244"/>
      <c r="D49" s="293"/>
      <c r="E49" s="294"/>
      <c r="F49" s="294"/>
      <c r="G49" s="252"/>
    </row>
    <row r="50" spans="1:7" ht="11.25" customHeight="1" x14ac:dyDescent="0.2">
      <c r="A50" s="287"/>
      <c r="B50" s="292"/>
      <c r="C50" s="244"/>
      <c r="D50" s="293"/>
      <c r="E50" s="294"/>
      <c r="F50" s="294"/>
      <c r="G50" s="252"/>
    </row>
    <row r="51" spans="1:7" x14ac:dyDescent="0.2">
      <c r="A51" s="287"/>
      <c r="B51" s="292"/>
      <c r="C51" s="244"/>
      <c r="D51" s="293"/>
      <c r="E51" s="294"/>
      <c r="F51" s="294"/>
      <c r="G51" s="252"/>
    </row>
    <row r="52" spans="1:7" x14ac:dyDescent="0.2">
      <c r="A52" s="295"/>
      <c r="B52" s="296"/>
      <c r="C52" s="295"/>
      <c r="D52" s="295"/>
      <c r="E52" s="297"/>
      <c r="F52" s="297"/>
      <c r="G52" s="252"/>
    </row>
    <row r="53" spans="1:7" ht="24.75" customHeight="1" x14ac:dyDescent="0.2">
      <c r="A53" s="395">
        <v>5100</v>
      </c>
      <c r="B53" s="874" t="s">
        <v>15</v>
      </c>
      <c r="C53" s="875"/>
      <c r="D53" s="875"/>
      <c r="E53" s="876"/>
      <c r="F53" s="396"/>
    </row>
  </sheetData>
  <mergeCells count="7">
    <mergeCell ref="F2:F3"/>
    <mergeCell ref="B53:E53"/>
    <mergeCell ref="A2:A3"/>
    <mergeCell ref="B2:B3"/>
    <mergeCell ref="C2:C3"/>
    <mergeCell ref="D2:D3"/>
    <mergeCell ref="E2:E3"/>
  </mergeCells>
  <pageMargins left="0.7" right="0.7" top="0.85593750000000002" bottom="0.75" header="0.3" footer="0.3"/>
  <pageSetup paperSize="9" scale="99" orientation="portrait" r:id="rId1"/>
  <headerFooter>
    <oddHeader xml:space="preserve">&amp;L&amp;"Arial,Bold"&amp;9
BID NO: 08/24/25: UPGRADING HONEYVILLE TO PAVED CONCRETE INTERLOCKING BRICKS
SCHEDULE A: ROADWORKS
&amp;R&amp;"Arial,Bold"
SECTION 5100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16376-3241-48EE-A268-DD1390A675C9}">
  <dimension ref="A1:K56"/>
  <sheetViews>
    <sheetView view="pageLayout" zoomScaleNormal="100" workbookViewId="0">
      <selection activeCell="F40" sqref="F40"/>
    </sheetView>
  </sheetViews>
  <sheetFormatPr defaultColWidth="9.140625" defaultRowHeight="12" x14ac:dyDescent="0.2"/>
  <cols>
    <col min="1" max="1" width="8.28515625" style="299" customWidth="1"/>
    <col min="2" max="2" width="38.42578125" style="299" bestFit="1" customWidth="1"/>
    <col min="3" max="3" width="7.42578125" style="299" customWidth="1"/>
    <col min="4" max="4" width="9.140625" style="299" bestFit="1" customWidth="1"/>
    <col min="5" max="5" width="9.28515625" style="300" customWidth="1"/>
    <col min="6" max="6" width="14.85546875" style="300" customWidth="1"/>
    <col min="7" max="7" width="9.140625" style="299"/>
    <col min="8" max="10" width="4.28515625" style="299" customWidth="1"/>
    <col min="11" max="11" width="9.5703125" style="299" bestFit="1" customWidth="1"/>
    <col min="12" max="16384" width="9.140625" style="299"/>
  </cols>
  <sheetData>
    <row r="1" spans="1:11" ht="12.75" thickBot="1" x14ac:dyDescent="0.25"/>
    <row r="2" spans="1:11" x14ac:dyDescent="0.2">
      <c r="A2" s="301" t="s">
        <v>2</v>
      </c>
      <c r="B2" s="302" t="s">
        <v>3</v>
      </c>
      <c r="C2" s="303" t="s">
        <v>4</v>
      </c>
      <c r="D2" s="304" t="s">
        <v>5</v>
      </c>
      <c r="E2" s="305" t="s">
        <v>6</v>
      </c>
      <c r="F2" s="306" t="s">
        <v>7</v>
      </c>
    </row>
    <row r="3" spans="1:11" x14ac:dyDescent="0.2">
      <c r="A3" s="307"/>
      <c r="B3" s="308"/>
      <c r="C3" s="289"/>
      <c r="D3" s="291"/>
      <c r="E3" s="291"/>
      <c r="F3" s="309"/>
    </row>
    <row r="4" spans="1:11" x14ac:dyDescent="0.2">
      <c r="A4" s="310">
        <v>5200</v>
      </c>
      <c r="B4" s="311" t="s">
        <v>547</v>
      </c>
      <c r="C4" s="312"/>
      <c r="D4" s="249"/>
      <c r="E4" s="313"/>
      <c r="F4" s="314"/>
    </row>
    <row r="5" spans="1:11" x14ac:dyDescent="0.2">
      <c r="A5" s="315"/>
      <c r="B5" s="118"/>
      <c r="C5" s="312"/>
      <c r="D5" s="249"/>
      <c r="E5" s="313"/>
      <c r="F5" s="314"/>
    </row>
    <row r="6" spans="1:11" x14ac:dyDescent="0.2">
      <c r="A6" s="316">
        <v>52.01</v>
      </c>
      <c r="B6" s="308" t="s">
        <v>548</v>
      </c>
      <c r="C6" s="289"/>
      <c r="D6" s="249"/>
      <c r="E6" s="313"/>
      <c r="F6" s="314"/>
    </row>
    <row r="7" spans="1:11" x14ac:dyDescent="0.2">
      <c r="A7" s="316"/>
      <c r="B7" s="317"/>
      <c r="C7" s="289"/>
      <c r="D7" s="259"/>
      <c r="E7" s="313"/>
      <c r="F7" s="314"/>
    </row>
    <row r="8" spans="1:11" x14ac:dyDescent="0.2">
      <c r="A8" s="318"/>
      <c r="B8" s="317" t="s">
        <v>549</v>
      </c>
      <c r="C8" s="289" t="s">
        <v>43</v>
      </c>
      <c r="D8" s="249">
        <v>47.52000000000001</v>
      </c>
      <c r="E8" s="394"/>
      <c r="F8" s="397"/>
    </row>
    <row r="9" spans="1:11" x14ac:dyDescent="0.2">
      <c r="A9" s="318"/>
      <c r="B9" s="320"/>
      <c r="C9" s="289"/>
      <c r="D9" s="249"/>
      <c r="E9" s="398"/>
      <c r="F9" s="399"/>
    </row>
    <row r="10" spans="1:11" x14ac:dyDescent="0.2">
      <c r="A10" s="318">
        <v>52.02</v>
      </c>
      <c r="B10" s="312" t="s">
        <v>550</v>
      </c>
      <c r="C10" s="289" t="s">
        <v>18</v>
      </c>
      <c r="D10" s="269">
        <v>118.80000000000003</v>
      </c>
      <c r="E10" s="394"/>
      <c r="F10" s="397"/>
    </row>
    <row r="11" spans="1:11" x14ac:dyDescent="0.2">
      <c r="A11" s="318"/>
      <c r="B11" s="312"/>
      <c r="C11" s="289"/>
      <c r="D11" s="321"/>
      <c r="E11" s="394"/>
      <c r="F11" s="397"/>
    </row>
    <row r="12" spans="1:11" x14ac:dyDescent="0.2">
      <c r="A12" s="318" t="s">
        <v>551</v>
      </c>
      <c r="B12" s="312" t="s">
        <v>552</v>
      </c>
      <c r="C12" s="289"/>
      <c r="D12" s="321"/>
      <c r="E12" s="394"/>
      <c r="F12" s="397"/>
      <c r="K12" s="324"/>
    </row>
    <row r="13" spans="1:11" x14ac:dyDescent="0.2">
      <c r="A13" s="318"/>
      <c r="B13" s="325"/>
      <c r="C13" s="326"/>
      <c r="D13" s="321"/>
      <c r="E13" s="375"/>
      <c r="F13" s="397"/>
    </row>
    <row r="14" spans="1:11" s="327" customFormat="1" x14ac:dyDescent="0.2">
      <c r="A14" s="318"/>
      <c r="B14" s="308" t="s">
        <v>553</v>
      </c>
      <c r="C14" s="326"/>
      <c r="D14" s="321"/>
      <c r="E14" s="394"/>
      <c r="F14" s="397"/>
      <c r="K14" s="299"/>
    </row>
    <row r="15" spans="1:11" x14ac:dyDescent="0.2">
      <c r="A15" s="318"/>
      <c r="B15" s="312" t="s">
        <v>554</v>
      </c>
      <c r="C15" s="326"/>
      <c r="D15" s="266"/>
      <c r="E15" s="398"/>
      <c r="F15" s="399"/>
    </row>
    <row r="16" spans="1:11" x14ac:dyDescent="0.2">
      <c r="A16" s="328"/>
      <c r="B16" s="317" t="s">
        <v>555</v>
      </c>
      <c r="C16" s="289"/>
      <c r="D16" s="329"/>
      <c r="E16" s="400"/>
      <c r="F16" s="401"/>
    </row>
    <row r="17" spans="1:6" x14ac:dyDescent="0.2">
      <c r="A17" s="318"/>
      <c r="B17" s="325" t="s">
        <v>556</v>
      </c>
      <c r="C17" s="326"/>
      <c r="D17" s="266"/>
      <c r="E17" s="375"/>
      <c r="F17" s="397"/>
    </row>
    <row r="18" spans="1:6" x14ac:dyDescent="0.2">
      <c r="A18" s="318"/>
      <c r="B18" s="308"/>
      <c r="C18" s="326"/>
      <c r="D18" s="266"/>
      <c r="E18" s="375"/>
      <c r="F18" s="397"/>
    </row>
    <row r="19" spans="1:6" x14ac:dyDescent="0.2">
      <c r="A19" s="330" t="s">
        <v>293</v>
      </c>
      <c r="B19" s="331" t="s">
        <v>557</v>
      </c>
      <c r="C19" s="289" t="s">
        <v>43</v>
      </c>
      <c r="D19" s="266">
        <v>288</v>
      </c>
      <c r="E19" s="394"/>
      <c r="F19" s="397"/>
    </row>
    <row r="20" spans="1:6" x14ac:dyDescent="0.2">
      <c r="A20" s="330"/>
      <c r="B20" s="331"/>
      <c r="C20" s="289"/>
      <c r="D20" s="266"/>
      <c r="E20" s="394"/>
      <c r="F20" s="397"/>
    </row>
    <row r="21" spans="1:6" x14ac:dyDescent="0.2">
      <c r="A21" s="318"/>
      <c r="B21" s="317"/>
      <c r="C21" s="289"/>
      <c r="D21" s="266"/>
      <c r="E21" s="394"/>
      <c r="F21" s="397"/>
    </row>
    <row r="22" spans="1:6" x14ac:dyDescent="0.2">
      <c r="A22" s="318"/>
      <c r="B22" s="333" t="s">
        <v>558</v>
      </c>
      <c r="C22" s="334"/>
      <c r="D22" s="266"/>
      <c r="E22" s="394"/>
      <c r="F22" s="397"/>
    </row>
    <row r="23" spans="1:6" x14ac:dyDescent="0.2">
      <c r="A23" s="318"/>
      <c r="B23" s="333" t="s">
        <v>554</v>
      </c>
      <c r="C23" s="334"/>
      <c r="D23" s="266"/>
      <c r="E23" s="394"/>
      <c r="F23" s="397"/>
    </row>
    <row r="24" spans="1:6" x14ac:dyDescent="0.2">
      <c r="A24" s="318"/>
      <c r="B24" s="333" t="s">
        <v>559</v>
      </c>
      <c r="C24" s="334"/>
      <c r="D24" s="266"/>
      <c r="E24" s="394"/>
      <c r="F24" s="397"/>
    </row>
    <row r="25" spans="1:6" x14ac:dyDescent="0.2">
      <c r="A25" s="318"/>
      <c r="B25" s="333" t="s">
        <v>556</v>
      </c>
      <c r="C25" s="334"/>
      <c r="D25" s="266"/>
      <c r="E25" s="394"/>
      <c r="F25" s="397"/>
    </row>
    <row r="26" spans="1:6" x14ac:dyDescent="0.2">
      <c r="A26" s="318"/>
      <c r="B26" s="333"/>
      <c r="C26" s="334"/>
      <c r="D26" s="266"/>
      <c r="E26" s="394"/>
      <c r="F26" s="397"/>
    </row>
    <row r="27" spans="1:6" x14ac:dyDescent="0.2">
      <c r="A27" s="318"/>
      <c r="B27" s="320"/>
      <c r="C27" s="289"/>
      <c r="D27" s="266"/>
      <c r="E27" s="394"/>
      <c r="F27" s="397"/>
    </row>
    <row r="28" spans="1:6" x14ac:dyDescent="0.2">
      <c r="A28" s="330" t="s">
        <v>293</v>
      </c>
      <c r="B28" s="333" t="s">
        <v>560</v>
      </c>
      <c r="C28" s="334" t="s">
        <v>43</v>
      </c>
      <c r="D28" s="266">
        <v>23.760000000000005</v>
      </c>
      <c r="E28" s="394"/>
      <c r="F28" s="397"/>
    </row>
    <row r="29" spans="1:6" x14ac:dyDescent="0.2">
      <c r="A29" s="318"/>
      <c r="B29" s="320"/>
      <c r="C29" s="289"/>
      <c r="D29" s="266"/>
      <c r="E29" s="394"/>
      <c r="F29" s="397"/>
    </row>
    <row r="30" spans="1:6" x14ac:dyDescent="0.2">
      <c r="A30" s="318">
        <v>52.04</v>
      </c>
      <c r="B30" s="320" t="s">
        <v>561</v>
      </c>
      <c r="C30" s="289"/>
      <c r="D30" s="266"/>
      <c r="E30" s="394"/>
      <c r="F30" s="397"/>
    </row>
    <row r="31" spans="1:6" x14ac:dyDescent="0.2">
      <c r="A31" s="318"/>
      <c r="B31" s="320"/>
      <c r="C31" s="289"/>
      <c r="D31" s="266"/>
      <c r="E31" s="394"/>
      <c r="F31" s="397"/>
    </row>
    <row r="32" spans="1:6" ht="36" customHeight="1" x14ac:dyDescent="0.2">
      <c r="A32" s="318"/>
      <c r="B32" s="258" t="s">
        <v>616</v>
      </c>
      <c r="C32" s="326" t="s">
        <v>18</v>
      </c>
      <c r="D32" s="266">
        <v>60</v>
      </c>
      <c r="E32" s="394"/>
      <c r="F32" s="397"/>
    </row>
    <row r="33" spans="1:6" x14ac:dyDescent="0.2">
      <c r="A33" s="335"/>
      <c r="B33" s="336"/>
      <c r="C33" s="266"/>
      <c r="D33" s="266"/>
      <c r="E33" s="394"/>
      <c r="F33" s="397"/>
    </row>
    <row r="34" spans="1:6" x14ac:dyDescent="0.2">
      <c r="A34" s="337"/>
      <c r="B34" s="20"/>
      <c r="C34" s="27"/>
      <c r="D34" s="338"/>
      <c r="E34" s="339"/>
      <c r="F34" s="319"/>
    </row>
    <row r="35" spans="1:6" x14ac:dyDescent="0.2">
      <c r="A35" s="330"/>
      <c r="B35" s="336"/>
      <c r="C35" s="266"/>
      <c r="D35" s="266"/>
      <c r="E35" s="322"/>
      <c r="F35" s="323"/>
    </row>
    <row r="36" spans="1:6" x14ac:dyDescent="0.2">
      <c r="A36" s="335"/>
      <c r="B36" s="336"/>
      <c r="C36" s="266"/>
      <c r="D36" s="266"/>
      <c r="E36" s="322"/>
      <c r="F36" s="323"/>
    </row>
    <row r="37" spans="1:6" x14ac:dyDescent="0.2">
      <c r="A37" s="340"/>
      <c r="B37" s="256"/>
      <c r="C37" s="266"/>
      <c r="D37" s="332"/>
      <c r="E37" s="322"/>
      <c r="F37" s="323"/>
    </row>
    <row r="38" spans="1:6" x14ac:dyDescent="0.2">
      <c r="A38" s="307"/>
      <c r="B38" s="258"/>
      <c r="C38" s="289"/>
      <c r="D38" s="290"/>
      <c r="E38" s="291"/>
      <c r="F38" s="309"/>
    </row>
    <row r="39" spans="1:6" x14ac:dyDescent="0.2">
      <c r="A39" s="307"/>
      <c r="B39" s="258"/>
      <c r="C39" s="289"/>
      <c r="D39" s="290"/>
      <c r="E39" s="291"/>
      <c r="F39" s="309"/>
    </row>
    <row r="40" spans="1:6" x14ac:dyDescent="0.2">
      <c r="A40" s="307"/>
      <c r="B40" s="341"/>
      <c r="C40" s="244"/>
      <c r="D40" s="293"/>
      <c r="E40" s="294"/>
      <c r="F40" s="342"/>
    </row>
    <row r="41" spans="1:6" x14ac:dyDescent="0.2">
      <c r="A41" s="307"/>
      <c r="B41" s="292"/>
      <c r="C41" s="244"/>
      <c r="D41" s="293"/>
      <c r="E41" s="294"/>
      <c r="F41" s="342"/>
    </row>
    <row r="42" spans="1:6" x14ac:dyDescent="0.2">
      <c r="A42" s="307"/>
      <c r="B42" s="292"/>
      <c r="C42" s="244"/>
      <c r="D42" s="293"/>
      <c r="E42" s="294"/>
      <c r="F42" s="342"/>
    </row>
    <row r="43" spans="1:6" x14ac:dyDescent="0.2">
      <c r="A43" s="307"/>
      <c r="B43" s="292"/>
      <c r="C43" s="244"/>
      <c r="D43" s="293"/>
      <c r="E43" s="294"/>
      <c r="F43" s="342"/>
    </row>
    <row r="44" spans="1:6" x14ac:dyDescent="0.2">
      <c r="A44" s="307"/>
      <c r="B44" s="292"/>
      <c r="C44" s="244"/>
      <c r="D44" s="293"/>
      <c r="E44" s="294"/>
      <c r="F44" s="342"/>
    </row>
    <row r="45" spans="1:6" x14ac:dyDescent="0.2">
      <c r="A45" s="307"/>
      <c r="B45" s="292"/>
      <c r="C45" s="244"/>
      <c r="D45" s="293"/>
      <c r="E45" s="294"/>
      <c r="F45" s="342"/>
    </row>
    <row r="46" spans="1:6" x14ac:dyDescent="0.2">
      <c r="A46" s="307"/>
      <c r="B46" s="292"/>
      <c r="C46" s="244"/>
      <c r="D46" s="293"/>
      <c r="E46" s="294"/>
      <c r="F46" s="342"/>
    </row>
    <row r="47" spans="1:6" x14ac:dyDescent="0.2">
      <c r="A47" s="307"/>
      <c r="B47" s="292"/>
      <c r="C47" s="244"/>
      <c r="D47" s="293"/>
      <c r="E47" s="294"/>
      <c r="F47" s="342"/>
    </row>
    <row r="48" spans="1:6" x14ac:dyDescent="0.2">
      <c r="A48" s="307"/>
      <c r="B48" s="292"/>
      <c r="C48" s="244"/>
      <c r="D48" s="293"/>
      <c r="E48" s="294"/>
      <c r="F48" s="342"/>
    </row>
    <row r="49" spans="1:6" x14ac:dyDescent="0.2">
      <c r="A49" s="307"/>
      <c r="B49" s="292"/>
      <c r="C49" s="244"/>
      <c r="D49" s="293"/>
      <c r="E49" s="294"/>
      <c r="F49" s="342"/>
    </row>
    <row r="50" spans="1:6" x14ac:dyDescent="0.2">
      <c r="A50" s="307"/>
      <c r="B50" s="292"/>
      <c r="C50" s="244"/>
      <c r="D50" s="293"/>
      <c r="E50" s="294"/>
      <c r="F50" s="342"/>
    </row>
    <row r="51" spans="1:6" x14ac:dyDescent="0.2">
      <c r="A51" s="307"/>
      <c r="B51" s="292"/>
      <c r="C51" s="244"/>
      <c r="D51" s="293"/>
      <c r="E51" s="294"/>
      <c r="F51" s="342"/>
    </row>
    <row r="52" spans="1:6" x14ac:dyDescent="0.2">
      <c r="A52" s="307"/>
      <c r="B52" s="292"/>
      <c r="C52" s="244"/>
      <c r="D52" s="293"/>
      <c r="E52" s="294"/>
      <c r="F52" s="342"/>
    </row>
    <row r="53" spans="1:6" x14ac:dyDescent="0.2">
      <c r="A53" s="307"/>
      <c r="B53" s="292"/>
      <c r="C53" s="244"/>
      <c r="D53" s="293"/>
      <c r="E53" s="294"/>
      <c r="F53" s="342"/>
    </row>
    <row r="54" spans="1:6" x14ac:dyDescent="0.2">
      <c r="A54" s="307"/>
      <c r="B54" s="292"/>
      <c r="C54" s="244"/>
      <c r="D54" s="293"/>
      <c r="E54" s="294"/>
      <c r="F54" s="342"/>
    </row>
    <row r="55" spans="1:6" x14ac:dyDescent="0.2">
      <c r="A55" s="343"/>
      <c r="B55" s="344"/>
      <c r="C55" s="345"/>
      <c r="D55" s="345"/>
      <c r="E55" s="346"/>
      <c r="F55" s="347"/>
    </row>
    <row r="56" spans="1:6" ht="24" customHeight="1" thickBot="1" x14ac:dyDescent="0.25">
      <c r="A56" s="348">
        <v>5200</v>
      </c>
      <c r="B56" s="881" t="s">
        <v>15</v>
      </c>
      <c r="C56" s="882"/>
      <c r="D56" s="882"/>
      <c r="E56" s="883"/>
      <c r="F56" s="402"/>
    </row>
  </sheetData>
  <mergeCells count="1">
    <mergeCell ref="B56:E56"/>
  </mergeCells>
  <pageMargins left="0.7" right="0.7" top="0.84375" bottom="0.75" header="0.3" footer="0.3"/>
  <pageSetup paperSize="9" orientation="portrait" r:id="rId1"/>
  <headerFooter>
    <oddHeader xml:space="preserve">&amp;L&amp;"Arial,Bold"&amp;9
BID NO: 08/24/25: UPGRADING HONEYVILLE TO PAVED CONCRETE INTERLOCKING BRICKS
SCHEDULE A: ROADWORKS
&amp;R&amp;"Arial,Bold"
SECTION 5200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2BA80-B292-44A2-A98A-238616F08D93}">
  <dimension ref="A1:K53"/>
  <sheetViews>
    <sheetView view="pageLayout" zoomScaleNormal="100" zoomScaleSheetLayoutView="130" workbookViewId="0">
      <selection activeCell="D26" sqref="D26"/>
    </sheetView>
  </sheetViews>
  <sheetFormatPr defaultColWidth="9.140625" defaultRowHeight="12" x14ac:dyDescent="0.2"/>
  <cols>
    <col min="1" max="1" width="8.28515625" style="299" customWidth="1"/>
    <col min="2" max="2" width="38.42578125" style="299" bestFit="1" customWidth="1"/>
    <col min="3" max="3" width="7.42578125" style="299" customWidth="1"/>
    <col min="4" max="4" width="9.140625" style="299" bestFit="1"/>
    <col min="5" max="5" width="9.28515625" style="300" customWidth="1"/>
    <col min="6" max="6" width="14.85546875" style="300" customWidth="1"/>
    <col min="7" max="7" width="9.140625" style="299"/>
    <col min="8" max="10" width="4.28515625" style="299" customWidth="1"/>
    <col min="11" max="11" width="9.5703125" style="299" bestFit="1" customWidth="1"/>
    <col min="12" max="16384" width="9.140625" style="299"/>
  </cols>
  <sheetData>
    <row r="1" spans="1:11" x14ac:dyDescent="0.2">
      <c r="A1" s="357" t="s">
        <v>565</v>
      </c>
      <c r="B1" s="358" t="s">
        <v>3</v>
      </c>
      <c r="C1" s="358" t="s">
        <v>4</v>
      </c>
      <c r="D1" s="358" t="s">
        <v>5</v>
      </c>
      <c r="E1" s="358" t="s">
        <v>6</v>
      </c>
      <c r="F1" s="359" t="s">
        <v>7</v>
      </c>
    </row>
    <row r="2" spans="1:11" x14ac:dyDescent="0.2">
      <c r="A2" s="704"/>
      <c r="B2" s="135"/>
      <c r="C2" s="239"/>
      <c r="D2" s="239"/>
      <c r="E2" s="712"/>
      <c r="F2" s="713"/>
    </row>
    <row r="3" spans="1:11" x14ac:dyDescent="0.2">
      <c r="A3" s="755">
        <v>54</v>
      </c>
      <c r="B3" s="216" t="s">
        <v>620</v>
      </c>
      <c r="C3" s="460"/>
      <c r="D3" s="136"/>
      <c r="E3" s="455"/>
      <c r="F3" s="756"/>
    </row>
    <row r="4" spans="1:11" x14ac:dyDescent="0.2">
      <c r="A4" s="757"/>
      <c r="B4" s="462"/>
      <c r="C4" s="460"/>
      <c r="D4" s="136"/>
      <c r="E4" s="455"/>
      <c r="F4" s="756"/>
    </row>
    <row r="5" spans="1:11" x14ac:dyDescent="0.2">
      <c r="A5" s="758">
        <v>54.01</v>
      </c>
      <c r="B5" s="462" t="s">
        <v>621</v>
      </c>
      <c r="C5" s="460"/>
      <c r="D5" s="136"/>
      <c r="E5" s="455"/>
      <c r="F5" s="756"/>
    </row>
    <row r="6" spans="1:11" x14ac:dyDescent="0.2">
      <c r="A6" s="758"/>
      <c r="B6" s="462"/>
      <c r="C6" s="460"/>
      <c r="D6" s="136"/>
      <c r="E6" s="455"/>
      <c r="F6" s="756"/>
    </row>
    <row r="7" spans="1:11" x14ac:dyDescent="0.2">
      <c r="A7" s="758"/>
      <c r="B7" s="4" t="s">
        <v>622</v>
      </c>
      <c r="C7" s="103" t="s">
        <v>44</v>
      </c>
      <c r="D7" s="136">
        <v>90</v>
      </c>
      <c r="E7" s="455"/>
      <c r="F7" s="756"/>
    </row>
    <row r="8" spans="1:11" x14ac:dyDescent="0.2">
      <c r="A8" s="758"/>
      <c r="B8" s="4"/>
      <c r="C8" s="103"/>
      <c r="D8" s="103"/>
      <c r="E8" s="455"/>
      <c r="F8" s="756"/>
    </row>
    <row r="9" spans="1:11" x14ac:dyDescent="0.2">
      <c r="A9" s="758">
        <v>54.04</v>
      </c>
      <c r="B9" s="446" t="s">
        <v>623</v>
      </c>
      <c r="C9" s="136"/>
      <c r="D9" s="103"/>
      <c r="E9" s="455"/>
      <c r="F9" s="756"/>
    </row>
    <row r="10" spans="1:11" x14ac:dyDescent="0.2">
      <c r="A10" s="758"/>
      <c r="B10" s="446"/>
      <c r="C10" s="136"/>
      <c r="D10" s="103"/>
      <c r="E10" s="455"/>
      <c r="F10" s="756"/>
      <c r="K10" s="324"/>
    </row>
    <row r="11" spans="1:11" x14ac:dyDescent="0.2">
      <c r="A11" s="758"/>
      <c r="B11" s="4" t="s">
        <v>624</v>
      </c>
      <c r="C11" s="103"/>
      <c r="D11" s="136"/>
      <c r="E11" s="455"/>
      <c r="F11" s="756"/>
    </row>
    <row r="12" spans="1:11" s="327" customFormat="1" x14ac:dyDescent="0.2">
      <c r="A12" s="758"/>
      <c r="B12" s="4" t="s">
        <v>625</v>
      </c>
      <c r="C12" s="103"/>
      <c r="D12" s="136"/>
      <c r="E12" s="455"/>
      <c r="F12" s="756"/>
      <c r="K12" s="299"/>
    </row>
    <row r="13" spans="1:11" x14ac:dyDescent="0.2">
      <c r="A13" s="758"/>
      <c r="B13" s="4" t="s">
        <v>626</v>
      </c>
      <c r="C13" s="103"/>
      <c r="D13" s="136"/>
      <c r="E13" s="455"/>
      <c r="F13" s="756"/>
    </row>
    <row r="14" spans="1:11" x14ac:dyDescent="0.2">
      <c r="A14" s="758"/>
      <c r="B14" s="4" t="s">
        <v>627</v>
      </c>
      <c r="C14" s="103" t="s">
        <v>56</v>
      </c>
      <c r="D14" s="136">
        <v>16</v>
      </c>
      <c r="E14" s="455"/>
      <c r="F14" s="756"/>
    </row>
    <row r="15" spans="1:11" x14ac:dyDescent="0.2">
      <c r="A15" s="758"/>
      <c r="B15" s="460"/>
      <c r="C15" s="103"/>
      <c r="D15" s="103"/>
      <c r="E15" s="455"/>
      <c r="F15" s="756"/>
    </row>
    <row r="16" spans="1:11" x14ac:dyDescent="0.2">
      <c r="A16" s="758">
        <v>54.05</v>
      </c>
      <c r="B16" s="459" t="s">
        <v>628</v>
      </c>
      <c r="C16" s="103"/>
      <c r="D16" s="103"/>
      <c r="E16" s="455"/>
      <c r="F16" s="756"/>
    </row>
    <row r="17" spans="1:6" x14ac:dyDescent="0.2">
      <c r="A17" s="758"/>
      <c r="B17" s="460"/>
      <c r="C17" s="103"/>
      <c r="D17" s="103"/>
      <c r="E17" s="455"/>
      <c r="F17" s="756"/>
    </row>
    <row r="18" spans="1:6" x14ac:dyDescent="0.2">
      <c r="A18" s="758"/>
      <c r="B18" s="453" t="s">
        <v>629</v>
      </c>
      <c r="C18" s="136" t="s">
        <v>56</v>
      </c>
      <c r="D18" s="759">
        <v>45</v>
      </c>
      <c r="E18" s="455"/>
      <c r="F18" s="756"/>
    </row>
    <row r="19" spans="1:6" x14ac:dyDescent="0.2">
      <c r="A19" s="758"/>
      <c r="B19" s="446"/>
      <c r="C19" s="136"/>
      <c r="D19" s="103"/>
      <c r="E19" s="455"/>
      <c r="F19" s="756"/>
    </row>
    <row r="20" spans="1:6" x14ac:dyDescent="0.2">
      <c r="A20" s="758">
        <v>54.06</v>
      </c>
      <c r="B20" s="459" t="s">
        <v>630</v>
      </c>
      <c r="C20" s="136" t="s">
        <v>56</v>
      </c>
      <c r="D20" s="759">
        <v>45</v>
      </c>
      <c r="E20" s="455"/>
      <c r="F20" s="756"/>
    </row>
    <row r="21" spans="1:6" x14ac:dyDescent="0.2">
      <c r="A21" s="758"/>
      <c r="B21" s="462"/>
      <c r="C21" s="103"/>
      <c r="D21" s="103"/>
      <c r="E21" s="455"/>
      <c r="F21" s="756"/>
    </row>
    <row r="22" spans="1:6" ht="12.75" x14ac:dyDescent="0.2">
      <c r="A22" s="760"/>
      <c r="B22" s="761"/>
      <c r="C22" s="98"/>
      <c r="D22" s="98"/>
      <c r="E22" s="518"/>
      <c r="F22" s="762"/>
    </row>
    <row r="23" spans="1:6" x14ac:dyDescent="0.2">
      <c r="A23" s="763"/>
      <c r="B23" s="135"/>
      <c r="C23" s="239"/>
      <c r="D23" s="239"/>
      <c r="E23" s="712"/>
      <c r="F23" s="764"/>
    </row>
    <row r="24" spans="1:6" x14ac:dyDescent="0.2">
      <c r="A24" s="704"/>
      <c r="B24" s="135"/>
      <c r="C24" s="239"/>
      <c r="D24" s="765"/>
      <c r="E24" s="712"/>
      <c r="F24" s="766"/>
    </row>
    <row r="25" spans="1:6" x14ac:dyDescent="0.2">
      <c r="A25" s="704"/>
      <c r="B25" s="135"/>
      <c r="C25" s="239"/>
      <c r="D25" s="239"/>
      <c r="E25" s="712"/>
      <c r="F25" s="713"/>
    </row>
    <row r="26" spans="1:6" x14ac:dyDescent="0.2">
      <c r="A26" s="704"/>
      <c r="B26" s="135"/>
      <c r="C26" s="239"/>
      <c r="D26" s="239"/>
      <c r="E26" s="712"/>
      <c r="F26" s="766"/>
    </row>
    <row r="27" spans="1:6" x14ac:dyDescent="0.2">
      <c r="A27" s="704"/>
      <c r="B27" s="135"/>
      <c r="C27" s="239"/>
      <c r="D27" s="239"/>
      <c r="E27" s="712"/>
      <c r="F27" s="713"/>
    </row>
    <row r="28" spans="1:6" x14ac:dyDescent="0.2">
      <c r="A28" s="704"/>
      <c r="B28" s="135"/>
      <c r="C28" s="239"/>
      <c r="D28" s="239"/>
      <c r="E28" s="712"/>
      <c r="F28" s="713"/>
    </row>
    <row r="29" spans="1:6" x14ac:dyDescent="0.2">
      <c r="A29" s="704"/>
      <c r="B29" s="135"/>
      <c r="C29" s="707"/>
      <c r="D29" s="239"/>
      <c r="E29" s="712"/>
      <c r="F29" s="713"/>
    </row>
    <row r="30" spans="1:6" ht="36" customHeight="1" x14ac:dyDescent="0.2">
      <c r="A30" s="704"/>
      <c r="B30" s="135"/>
      <c r="C30" s="239"/>
      <c r="D30" s="239"/>
      <c r="E30" s="712"/>
      <c r="F30" s="713"/>
    </row>
    <row r="31" spans="1:6" x14ac:dyDescent="0.2">
      <c r="A31" s="704"/>
      <c r="B31" s="135"/>
      <c r="C31" s="239"/>
      <c r="D31" s="239"/>
      <c r="E31" s="712"/>
      <c r="F31" s="713"/>
    </row>
    <row r="32" spans="1:6" x14ac:dyDescent="0.2">
      <c r="A32" s="704"/>
      <c r="B32" s="135"/>
      <c r="C32" s="239"/>
      <c r="D32" s="239"/>
      <c r="E32" s="712"/>
      <c r="F32" s="713"/>
    </row>
    <row r="33" spans="1:6" x14ac:dyDescent="0.2">
      <c r="A33" s="704"/>
      <c r="B33" s="135"/>
      <c r="C33" s="239"/>
      <c r="D33" s="239"/>
      <c r="E33" s="712"/>
      <c r="F33" s="713"/>
    </row>
    <row r="34" spans="1:6" x14ac:dyDescent="0.2">
      <c r="A34" s="704"/>
      <c r="B34" s="135"/>
      <c r="C34" s="239"/>
      <c r="D34" s="239"/>
      <c r="E34" s="712"/>
      <c r="F34" s="713"/>
    </row>
    <row r="35" spans="1:6" x14ac:dyDescent="0.2">
      <c r="A35" s="704"/>
      <c r="B35" s="135"/>
      <c r="C35" s="239"/>
      <c r="D35" s="239"/>
      <c r="E35" s="712"/>
      <c r="F35" s="713"/>
    </row>
    <row r="36" spans="1:6" x14ac:dyDescent="0.2">
      <c r="A36" s="704"/>
      <c r="B36" s="135"/>
      <c r="C36" s="239"/>
      <c r="D36" s="239"/>
      <c r="E36" s="712"/>
      <c r="F36" s="713"/>
    </row>
    <row r="37" spans="1:6" x14ac:dyDescent="0.2">
      <c r="A37" s="704"/>
      <c r="B37" s="135"/>
      <c r="C37" s="239"/>
      <c r="D37" s="239"/>
      <c r="E37" s="712"/>
      <c r="F37" s="713"/>
    </row>
    <row r="38" spans="1:6" x14ac:dyDescent="0.2">
      <c r="A38" s="704"/>
      <c r="B38" s="135"/>
      <c r="C38" s="239"/>
      <c r="D38" s="239"/>
      <c r="E38" s="712"/>
      <c r="F38" s="713"/>
    </row>
    <row r="39" spans="1:6" x14ac:dyDescent="0.2">
      <c r="A39" s="704"/>
      <c r="B39" s="135"/>
      <c r="C39" s="239"/>
      <c r="D39" s="239"/>
      <c r="E39" s="712"/>
      <c r="F39" s="713"/>
    </row>
    <row r="40" spans="1:6" x14ac:dyDescent="0.2">
      <c r="A40" s="704"/>
      <c r="B40" s="135"/>
      <c r="C40" s="239"/>
      <c r="D40" s="239"/>
      <c r="E40" s="712"/>
      <c r="F40" s="713"/>
    </row>
    <row r="41" spans="1:6" x14ac:dyDescent="0.2">
      <c r="A41" s="704"/>
      <c r="B41" s="135"/>
      <c r="C41" s="239"/>
      <c r="D41" s="239"/>
      <c r="E41" s="712"/>
      <c r="F41" s="713"/>
    </row>
    <row r="42" spans="1:6" x14ac:dyDescent="0.2">
      <c r="A42" s="704"/>
      <c r="B42" s="135"/>
      <c r="C42" s="239"/>
      <c r="D42" s="239"/>
      <c r="E42" s="712"/>
      <c r="F42" s="713"/>
    </row>
    <row r="43" spans="1:6" x14ac:dyDescent="0.2">
      <c r="A43" s="704"/>
      <c r="B43" s="135"/>
      <c r="C43" s="239"/>
      <c r="D43" s="239"/>
      <c r="E43" s="712"/>
      <c r="F43" s="713"/>
    </row>
    <row r="44" spans="1:6" x14ac:dyDescent="0.2">
      <c r="A44" s="704"/>
      <c r="B44" s="135"/>
      <c r="C44" s="239"/>
      <c r="D44" s="239"/>
      <c r="E44" s="712"/>
      <c r="F44" s="713"/>
    </row>
    <row r="45" spans="1:6" x14ac:dyDescent="0.2">
      <c r="A45" s="704"/>
      <c r="B45" s="135"/>
      <c r="C45" s="239"/>
      <c r="D45" s="239"/>
      <c r="E45" s="712"/>
      <c r="F45" s="713"/>
    </row>
    <row r="46" spans="1:6" x14ac:dyDescent="0.2">
      <c r="A46" s="704"/>
      <c r="B46" s="135"/>
      <c r="C46" s="239"/>
      <c r="D46" s="239"/>
      <c r="E46" s="712"/>
      <c r="F46" s="713"/>
    </row>
    <row r="47" spans="1:6" x14ac:dyDescent="0.2">
      <c r="A47" s="704"/>
      <c r="B47" s="135"/>
      <c r="C47" s="239"/>
      <c r="D47" s="239"/>
      <c r="E47" s="712"/>
      <c r="F47" s="713"/>
    </row>
    <row r="48" spans="1:6" x14ac:dyDescent="0.2">
      <c r="A48" s="704"/>
      <c r="B48" s="135"/>
      <c r="C48" s="239"/>
      <c r="D48" s="239"/>
      <c r="E48" s="712"/>
      <c r="F48" s="713"/>
    </row>
    <row r="49" spans="1:6" x14ac:dyDescent="0.2">
      <c r="A49" s="704"/>
      <c r="B49" s="135"/>
      <c r="C49" s="239"/>
      <c r="D49" s="239"/>
      <c r="E49" s="712"/>
      <c r="F49" s="713"/>
    </row>
    <row r="50" spans="1:6" x14ac:dyDescent="0.2">
      <c r="A50" s="704"/>
      <c r="B50" s="135"/>
      <c r="C50" s="239"/>
      <c r="D50" s="239"/>
      <c r="E50" s="712"/>
      <c r="F50" s="713"/>
    </row>
    <row r="51" spans="1:6" x14ac:dyDescent="0.2">
      <c r="A51" s="704"/>
      <c r="B51" s="135"/>
      <c r="C51" s="239"/>
      <c r="D51" s="239"/>
      <c r="E51" s="712"/>
      <c r="F51" s="713"/>
    </row>
    <row r="52" spans="1:6" x14ac:dyDescent="0.2">
      <c r="A52" s="704"/>
      <c r="B52" s="135"/>
      <c r="C52" s="239"/>
      <c r="D52" s="239"/>
      <c r="E52" s="712"/>
      <c r="F52" s="713"/>
    </row>
    <row r="53" spans="1:6" ht="12.75" thickBot="1" x14ac:dyDescent="0.25">
      <c r="A53" s="439"/>
      <c r="B53" s="362" t="s">
        <v>631</v>
      </c>
      <c r="C53" s="362"/>
      <c r="D53" s="363"/>
      <c r="E53" s="364"/>
      <c r="F53" s="440"/>
    </row>
  </sheetData>
  <pageMargins left="0.7" right="0.7" top="0.89583333333333337" bottom="0.75" header="0.3" footer="0.3"/>
  <pageSetup paperSize="9" orientation="portrait" r:id="rId1"/>
  <headerFooter>
    <oddHeader xml:space="preserve">&amp;L&amp;"Arial,Bold"&amp;9
BID NO: 08/24/25: UPGRADING HONEYVILLE TO PAVED CONCRETE INTERLOCKING BRICKS
SCHEDULE A: ROADWORKS
&amp;R&amp;"Arial,Bold"
SECTION 5400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2:G62"/>
  <sheetViews>
    <sheetView view="pageLayout" topLeftCell="A13" zoomScaleNormal="100" zoomScaleSheetLayoutView="100" workbookViewId="0">
      <selection activeCell="D32" sqref="D32"/>
    </sheetView>
  </sheetViews>
  <sheetFormatPr defaultRowHeight="12.75" x14ac:dyDescent="0.2"/>
  <cols>
    <col min="1" max="1" width="7.28515625" style="11" customWidth="1"/>
    <col min="2" max="2" width="49.7109375" style="11" customWidth="1"/>
    <col min="3" max="3" width="8" style="11" customWidth="1"/>
    <col min="4" max="4" width="10.7109375" style="134" customWidth="1"/>
    <col min="5" max="5" width="10.7109375" style="165" customWidth="1"/>
    <col min="6" max="6" width="11.85546875" style="165" customWidth="1"/>
    <col min="7" max="7" width="9.140625" style="11"/>
    <col min="8" max="10" width="4.42578125" style="11" customWidth="1"/>
    <col min="11" max="11" width="7.42578125" style="11" customWidth="1"/>
    <col min="12" max="16384" width="9.140625" style="11"/>
  </cols>
  <sheetData>
    <row r="2" spans="1:6" x14ac:dyDescent="0.2">
      <c r="A2" s="884" t="s">
        <v>2</v>
      </c>
      <c r="B2" s="893" t="s">
        <v>3</v>
      </c>
      <c r="C2" s="884" t="s">
        <v>4</v>
      </c>
      <c r="D2" s="895" t="s">
        <v>5</v>
      </c>
      <c r="E2" s="897" t="s">
        <v>6</v>
      </c>
      <c r="F2" s="897" t="s">
        <v>7</v>
      </c>
    </row>
    <row r="3" spans="1:6" x14ac:dyDescent="0.2">
      <c r="A3" s="892"/>
      <c r="B3" s="894"/>
      <c r="C3" s="892"/>
      <c r="D3" s="896"/>
      <c r="E3" s="898"/>
      <c r="F3" s="898"/>
    </row>
    <row r="4" spans="1:6" x14ac:dyDescent="0.2">
      <c r="A4" s="767"/>
      <c r="B4" s="768"/>
      <c r="C4" s="767"/>
      <c r="D4" s="769"/>
      <c r="E4" s="770"/>
      <c r="F4" s="770"/>
    </row>
    <row r="5" spans="1:6" x14ac:dyDescent="0.2">
      <c r="A5" s="771">
        <v>5600</v>
      </c>
      <c r="B5" s="772" t="s">
        <v>270</v>
      </c>
      <c r="C5" s="665"/>
      <c r="D5" s="769"/>
      <c r="E5" s="770"/>
      <c r="F5" s="770"/>
    </row>
    <row r="6" spans="1:6" x14ac:dyDescent="0.2">
      <c r="A6" s="773"/>
      <c r="B6" s="774"/>
      <c r="C6" s="665"/>
      <c r="D6" s="769"/>
      <c r="E6" s="770"/>
      <c r="F6" s="770"/>
    </row>
    <row r="7" spans="1:6" x14ac:dyDescent="0.2">
      <c r="A7" s="775" t="s">
        <v>271</v>
      </c>
      <c r="B7" s="774" t="s">
        <v>272</v>
      </c>
      <c r="C7" s="665"/>
      <c r="D7" s="769"/>
      <c r="E7" s="770"/>
      <c r="F7" s="770"/>
    </row>
    <row r="8" spans="1:6" x14ac:dyDescent="0.2">
      <c r="A8" s="775"/>
      <c r="B8" s="774" t="s">
        <v>273</v>
      </c>
      <c r="C8" s="665"/>
      <c r="D8" s="769"/>
      <c r="E8" s="770"/>
      <c r="F8" s="770"/>
    </row>
    <row r="9" spans="1:6" x14ac:dyDescent="0.2">
      <c r="A9" s="775"/>
      <c r="B9" s="774" t="s">
        <v>274</v>
      </c>
      <c r="C9" s="767"/>
      <c r="D9" s="769"/>
      <c r="E9" s="770"/>
      <c r="F9" s="770"/>
    </row>
    <row r="10" spans="1:6" x14ac:dyDescent="0.2">
      <c r="A10" s="767"/>
      <c r="B10" s="774" t="s">
        <v>275</v>
      </c>
      <c r="C10" s="767"/>
      <c r="D10" s="776"/>
      <c r="E10" s="770"/>
      <c r="F10" s="770"/>
    </row>
    <row r="11" spans="1:6" x14ac:dyDescent="0.2">
      <c r="A11" s="767"/>
      <c r="B11" s="777" t="s">
        <v>276</v>
      </c>
      <c r="C11" s="768"/>
      <c r="D11" s="776"/>
      <c r="E11" s="770"/>
      <c r="F11" s="770"/>
    </row>
    <row r="12" spans="1:6" x14ac:dyDescent="0.2">
      <c r="A12" s="767"/>
      <c r="B12" s="778"/>
      <c r="C12" s="768"/>
      <c r="D12" s="776"/>
      <c r="E12" s="770"/>
      <c r="F12" s="770"/>
    </row>
    <row r="13" spans="1:6" x14ac:dyDescent="0.2">
      <c r="A13" s="767"/>
      <c r="B13" s="779" t="s">
        <v>277</v>
      </c>
      <c r="C13" s="767"/>
      <c r="D13" s="769"/>
      <c r="E13" s="770"/>
      <c r="F13" s="770"/>
    </row>
    <row r="14" spans="1:6" x14ac:dyDescent="0.2">
      <c r="A14" s="775"/>
      <c r="B14" s="774" t="s">
        <v>377</v>
      </c>
      <c r="C14" s="767"/>
      <c r="D14" s="769"/>
      <c r="E14" s="770"/>
      <c r="F14" s="770"/>
    </row>
    <row r="15" spans="1:6" x14ac:dyDescent="0.2">
      <c r="A15" s="775"/>
      <c r="B15" s="774"/>
      <c r="C15" s="767"/>
      <c r="D15" s="769"/>
      <c r="E15" s="390"/>
      <c r="F15" s="390"/>
    </row>
    <row r="16" spans="1:6" x14ac:dyDescent="0.2">
      <c r="A16" s="775"/>
      <c r="B16" s="780" t="s">
        <v>278</v>
      </c>
      <c r="C16" s="767" t="s">
        <v>18</v>
      </c>
      <c r="D16" s="776">
        <v>60</v>
      </c>
      <c r="E16" s="390"/>
      <c r="F16" s="390"/>
    </row>
    <row r="17" spans="1:6" x14ac:dyDescent="0.2">
      <c r="A17" s="775"/>
      <c r="B17" s="780"/>
      <c r="C17" s="767"/>
      <c r="D17" s="776"/>
      <c r="E17" s="390"/>
      <c r="F17" s="390"/>
    </row>
    <row r="18" spans="1:6" x14ac:dyDescent="0.2">
      <c r="A18" s="775"/>
      <c r="B18" s="780" t="s">
        <v>279</v>
      </c>
      <c r="C18" s="767"/>
      <c r="D18" s="776"/>
      <c r="E18" s="390"/>
      <c r="F18" s="390"/>
    </row>
    <row r="19" spans="1:6" x14ac:dyDescent="0.2">
      <c r="A19" s="775"/>
      <c r="B19" s="778" t="s">
        <v>280</v>
      </c>
      <c r="C19" s="768" t="s">
        <v>18</v>
      </c>
      <c r="D19" s="776">
        <v>40</v>
      </c>
      <c r="E19" s="390"/>
      <c r="F19" s="390"/>
    </row>
    <row r="20" spans="1:6" x14ac:dyDescent="0.2">
      <c r="A20" s="775"/>
      <c r="B20" s="777"/>
      <c r="C20" s="768"/>
      <c r="D20" s="776"/>
      <c r="E20" s="390"/>
      <c r="F20" s="390"/>
    </row>
    <row r="21" spans="1:6" x14ac:dyDescent="0.2">
      <c r="A21" s="775"/>
      <c r="B21" s="780" t="s">
        <v>281</v>
      </c>
      <c r="C21" s="768" t="s">
        <v>18</v>
      </c>
      <c r="D21" s="776"/>
      <c r="E21" s="390"/>
      <c r="F21" s="390" t="s">
        <v>0</v>
      </c>
    </row>
    <row r="22" spans="1:6" x14ac:dyDescent="0.2">
      <c r="A22" s="665"/>
      <c r="B22" s="774"/>
      <c r="C22" s="767"/>
      <c r="D22" s="776"/>
      <c r="E22" s="390"/>
      <c r="F22" s="390"/>
    </row>
    <row r="23" spans="1:6" x14ac:dyDescent="0.2">
      <c r="A23" s="775">
        <v>56.02</v>
      </c>
      <c r="B23" s="777" t="s">
        <v>282</v>
      </c>
      <c r="C23" s="768"/>
      <c r="D23" s="776"/>
      <c r="E23" s="390"/>
      <c r="F23" s="390"/>
    </row>
    <row r="24" spans="1:6" x14ac:dyDescent="0.2">
      <c r="A24" s="775"/>
      <c r="B24" s="777"/>
      <c r="C24" s="768"/>
      <c r="D24" s="776"/>
      <c r="E24" s="390"/>
      <c r="F24" s="390"/>
    </row>
    <row r="25" spans="1:6" x14ac:dyDescent="0.2">
      <c r="A25" s="775"/>
      <c r="B25" s="781" t="s">
        <v>283</v>
      </c>
      <c r="C25" s="767"/>
      <c r="D25" s="776"/>
      <c r="E25" s="390"/>
      <c r="F25" s="390"/>
    </row>
    <row r="26" spans="1:6" x14ac:dyDescent="0.2">
      <c r="A26" s="775"/>
      <c r="B26" s="780" t="s">
        <v>284</v>
      </c>
      <c r="C26" s="767" t="s">
        <v>18</v>
      </c>
      <c r="D26" s="776">
        <v>30</v>
      </c>
      <c r="E26" s="390"/>
      <c r="F26" s="390"/>
    </row>
    <row r="27" spans="1:6" x14ac:dyDescent="0.2">
      <c r="A27" s="775"/>
      <c r="B27" s="774"/>
      <c r="C27" s="767"/>
      <c r="D27" s="769"/>
      <c r="E27" s="390"/>
      <c r="F27" s="390"/>
    </row>
    <row r="28" spans="1:6" x14ac:dyDescent="0.2">
      <c r="A28" s="775">
        <v>56.03</v>
      </c>
      <c r="B28" s="774" t="s">
        <v>285</v>
      </c>
      <c r="C28" s="767"/>
      <c r="D28" s="769"/>
      <c r="E28" s="390"/>
      <c r="F28" s="390"/>
    </row>
    <row r="29" spans="1:6" x14ac:dyDescent="0.2">
      <c r="A29" s="775"/>
      <c r="B29" s="774" t="s">
        <v>286</v>
      </c>
      <c r="C29" s="767"/>
      <c r="D29" s="769"/>
      <c r="E29" s="390"/>
      <c r="F29" s="390"/>
    </row>
    <row r="30" spans="1:6" x14ac:dyDescent="0.2">
      <c r="A30" s="775"/>
      <c r="B30" s="782"/>
      <c r="C30" s="767"/>
      <c r="D30" s="769"/>
      <c r="E30" s="390"/>
      <c r="F30" s="390"/>
    </row>
    <row r="31" spans="1:6" x14ac:dyDescent="0.2">
      <c r="A31" s="775"/>
      <c r="B31" s="783" t="s">
        <v>483</v>
      </c>
      <c r="C31" s="767"/>
      <c r="D31" s="784"/>
      <c r="E31" s="390"/>
      <c r="F31" s="390"/>
    </row>
    <row r="32" spans="1:6" x14ac:dyDescent="0.2">
      <c r="A32" s="775"/>
      <c r="B32" s="777" t="s">
        <v>378</v>
      </c>
      <c r="C32" s="768" t="s">
        <v>44</v>
      </c>
      <c r="D32" s="776">
        <v>200</v>
      </c>
      <c r="E32" s="390"/>
      <c r="F32" s="390"/>
    </row>
    <row r="33" spans="1:7" x14ac:dyDescent="0.2">
      <c r="A33" s="775"/>
      <c r="B33" s="777"/>
      <c r="C33" s="768"/>
      <c r="D33" s="776"/>
      <c r="E33" s="390"/>
      <c r="F33" s="390"/>
    </row>
    <row r="34" spans="1:7" x14ac:dyDescent="0.2">
      <c r="A34" s="775">
        <v>56.06</v>
      </c>
      <c r="B34" s="774" t="s">
        <v>287</v>
      </c>
      <c r="C34" s="767"/>
      <c r="D34" s="776"/>
      <c r="E34" s="390"/>
      <c r="F34" s="390"/>
    </row>
    <row r="35" spans="1:7" x14ac:dyDescent="0.2">
      <c r="A35" s="182" t="s">
        <v>293</v>
      </c>
      <c r="B35" s="774" t="s">
        <v>288</v>
      </c>
      <c r="C35" s="767" t="s">
        <v>43</v>
      </c>
      <c r="D35" s="776">
        <v>15</v>
      </c>
      <c r="E35" s="390"/>
      <c r="F35" s="390"/>
    </row>
    <row r="36" spans="1:7" x14ac:dyDescent="0.2">
      <c r="A36" s="58"/>
      <c r="B36" s="778"/>
      <c r="C36" s="768"/>
      <c r="D36" s="776"/>
      <c r="E36" s="390"/>
      <c r="F36" s="390"/>
    </row>
    <row r="37" spans="1:7" x14ac:dyDescent="0.2">
      <c r="A37" s="775">
        <v>56.07</v>
      </c>
      <c r="B37" s="774" t="s">
        <v>289</v>
      </c>
      <c r="C37" s="767" t="s">
        <v>43</v>
      </c>
      <c r="D37" s="769">
        <v>5</v>
      </c>
      <c r="E37" s="390"/>
      <c r="F37" s="390"/>
    </row>
    <row r="38" spans="1:7" x14ac:dyDescent="0.2">
      <c r="A38" s="775"/>
      <c r="B38" s="774"/>
      <c r="C38" s="767"/>
      <c r="D38" s="776"/>
      <c r="E38" s="770"/>
      <c r="F38" s="770"/>
    </row>
    <row r="39" spans="1:7" x14ac:dyDescent="0.2">
      <c r="A39" s="773"/>
      <c r="B39" s="774"/>
      <c r="C39" s="665"/>
      <c r="D39" s="769"/>
      <c r="E39" s="770"/>
      <c r="F39" s="770"/>
      <c r="G39" s="69"/>
    </row>
    <row r="40" spans="1:7" x14ac:dyDescent="0.2">
      <c r="A40" s="775"/>
      <c r="B40" s="774"/>
      <c r="C40" s="665"/>
      <c r="D40" s="769"/>
      <c r="E40" s="770"/>
      <c r="F40" s="770"/>
      <c r="G40" s="69"/>
    </row>
    <row r="41" spans="1:7" x14ac:dyDescent="0.2">
      <c r="A41" s="775"/>
      <c r="B41" s="774"/>
      <c r="C41" s="665"/>
      <c r="D41" s="769"/>
      <c r="E41" s="770"/>
      <c r="F41" s="770"/>
      <c r="G41" s="69"/>
    </row>
    <row r="42" spans="1:7" x14ac:dyDescent="0.2">
      <c r="A42" s="775"/>
      <c r="B42" s="774"/>
      <c r="C42" s="665"/>
      <c r="D42" s="769"/>
      <c r="E42" s="770"/>
      <c r="F42" s="770"/>
      <c r="G42" s="69"/>
    </row>
    <row r="43" spans="1:7" x14ac:dyDescent="0.2">
      <c r="A43" s="775"/>
      <c r="B43" s="774"/>
      <c r="C43" s="665"/>
      <c r="D43" s="769"/>
      <c r="E43" s="770"/>
      <c r="F43" s="770"/>
      <c r="G43" s="69"/>
    </row>
    <row r="44" spans="1:7" x14ac:dyDescent="0.2">
      <c r="A44" s="775"/>
      <c r="B44" s="774"/>
      <c r="C44" s="665"/>
      <c r="D44" s="769"/>
      <c r="E44" s="770"/>
      <c r="F44" s="770"/>
      <c r="G44" s="69"/>
    </row>
    <row r="45" spans="1:7" x14ac:dyDescent="0.2">
      <c r="A45" s="775"/>
      <c r="B45" s="774"/>
      <c r="C45" s="665"/>
      <c r="D45" s="769"/>
      <c r="E45" s="770"/>
      <c r="F45" s="770"/>
      <c r="G45" s="69"/>
    </row>
    <row r="46" spans="1:7" x14ac:dyDescent="0.2">
      <c r="A46" s="775"/>
      <c r="B46" s="774"/>
      <c r="C46" s="665"/>
      <c r="D46" s="769"/>
      <c r="E46" s="770"/>
      <c r="F46" s="770"/>
      <c r="G46" s="69"/>
    </row>
    <row r="47" spans="1:7" x14ac:dyDescent="0.2">
      <c r="A47" s="775"/>
      <c r="B47" s="774"/>
      <c r="C47" s="665"/>
      <c r="D47" s="769"/>
      <c r="E47" s="770"/>
      <c r="F47" s="770"/>
      <c r="G47" s="69"/>
    </row>
    <row r="48" spans="1:7" x14ac:dyDescent="0.2">
      <c r="A48" s="775"/>
      <c r="B48" s="774"/>
      <c r="C48" s="665"/>
      <c r="D48" s="769"/>
      <c r="E48" s="770"/>
      <c r="F48" s="770"/>
      <c r="G48" s="69"/>
    </row>
    <row r="49" spans="1:7" x14ac:dyDescent="0.2">
      <c r="A49" s="775"/>
      <c r="B49" s="774"/>
      <c r="C49" s="665"/>
      <c r="D49" s="769"/>
      <c r="E49" s="770"/>
      <c r="F49" s="770"/>
      <c r="G49" s="69"/>
    </row>
    <row r="50" spans="1:7" x14ac:dyDescent="0.2">
      <c r="A50" s="182"/>
      <c r="B50" s="774"/>
      <c r="C50" s="665"/>
      <c r="D50" s="769"/>
      <c r="E50" s="770"/>
      <c r="F50" s="770"/>
      <c r="G50" s="69"/>
    </row>
    <row r="51" spans="1:7" x14ac:dyDescent="0.2">
      <c r="A51" s="58"/>
      <c r="B51" s="779"/>
      <c r="C51" s="767"/>
      <c r="D51" s="769"/>
      <c r="E51" s="770"/>
      <c r="F51" s="770"/>
      <c r="G51" s="69"/>
    </row>
    <row r="52" spans="1:7" x14ac:dyDescent="0.2">
      <c r="A52" s="775"/>
      <c r="B52" s="774"/>
      <c r="C52" s="767"/>
      <c r="D52" s="776"/>
      <c r="E52" s="770"/>
      <c r="F52" s="770"/>
      <c r="G52" s="69"/>
    </row>
    <row r="53" spans="1:7" x14ac:dyDescent="0.2">
      <c r="A53" s="775"/>
      <c r="B53" s="778"/>
      <c r="C53" s="768"/>
      <c r="D53" s="776"/>
      <c r="E53" s="770"/>
      <c r="F53" s="770"/>
      <c r="G53" s="69"/>
    </row>
    <row r="54" spans="1:7" x14ac:dyDescent="0.2">
      <c r="A54" s="775"/>
      <c r="B54" s="774"/>
      <c r="C54" s="665"/>
      <c r="D54" s="769"/>
      <c r="E54" s="770"/>
      <c r="F54" s="770"/>
      <c r="G54" s="69"/>
    </row>
    <row r="55" spans="1:7" x14ac:dyDescent="0.2">
      <c r="A55" s="785"/>
      <c r="B55" s="774"/>
      <c r="C55" s="767"/>
      <c r="D55" s="769"/>
      <c r="E55" s="770"/>
      <c r="F55" s="770"/>
      <c r="G55" s="69"/>
    </row>
    <row r="56" spans="1:7" x14ac:dyDescent="0.2">
      <c r="A56" s="785"/>
      <c r="B56" s="780"/>
      <c r="C56" s="767"/>
      <c r="D56" s="776"/>
      <c r="E56" s="770"/>
      <c r="F56" s="770"/>
      <c r="G56" s="69"/>
    </row>
    <row r="57" spans="1:7" x14ac:dyDescent="0.2">
      <c r="A57" s="182"/>
      <c r="B57" s="780"/>
      <c r="C57" s="767"/>
      <c r="D57" s="776"/>
      <c r="E57" s="770"/>
      <c r="F57" s="770"/>
      <c r="G57" s="69"/>
    </row>
    <row r="58" spans="1:7" x14ac:dyDescent="0.2">
      <c r="A58" s="785"/>
      <c r="B58" s="786"/>
      <c r="C58" s="768"/>
      <c r="D58" s="776"/>
      <c r="E58" s="770"/>
      <c r="F58" s="770"/>
      <c r="G58" s="69"/>
    </row>
    <row r="59" spans="1:7" x14ac:dyDescent="0.2">
      <c r="A59" s="785"/>
      <c r="B59" s="665"/>
      <c r="C59" s="768"/>
      <c r="D59" s="776"/>
      <c r="E59" s="770"/>
      <c r="F59" s="770"/>
      <c r="G59" s="69"/>
    </row>
    <row r="60" spans="1:7" x14ac:dyDescent="0.2">
      <c r="A60" s="884">
        <v>5600</v>
      </c>
      <c r="B60" s="886" t="s">
        <v>34</v>
      </c>
      <c r="C60" s="886"/>
      <c r="D60" s="886"/>
      <c r="E60" s="887"/>
      <c r="F60" s="890"/>
      <c r="G60" s="69"/>
    </row>
    <row r="61" spans="1:7" x14ac:dyDescent="0.2">
      <c r="A61" s="885"/>
      <c r="B61" s="888"/>
      <c r="C61" s="888"/>
      <c r="D61" s="888"/>
      <c r="E61" s="889"/>
      <c r="F61" s="891"/>
      <c r="G61" s="69"/>
    </row>
    <row r="62" spans="1:7" x14ac:dyDescent="0.2">
      <c r="A62" s="779"/>
      <c r="B62" s="779"/>
      <c r="C62" s="779"/>
      <c r="D62" s="787"/>
      <c r="E62" s="788"/>
      <c r="F62" s="788"/>
    </row>
  </sheetData>
  <mergeCells count="9">
    <mergeCell ref="A60:A61"/>
    <mergeCell ref="B60:E61"/>
    <mergeCell ref="F60:F61"/>
    <mergeCell ref="A2:A3"/>
    <mergeCell ref="B2:B3"/>
    <mergeCell ref="C2:C3"/>
    <mergeCell ref="D2:D3"/>
    <mergeCell ref="E2:E3"/>
    <mergeCell ref="F2:F3"/>
  </mergeCells>
  <pageMargins left="0.74803149606299213" right="0.43307086614173229" top="0.98425196850393704" bottom="0.98425196850393704" header="0.51181102362204722" footer="0.51181102362204722"/>
  <pageSetup paperSize="9" scale="87" firstPageNumber="21" orientation="portrait" useFirstPageNumber="1" r:id="rId1"/>
  <headerFooter alignWithMargins="0">
    <oddHeader>&amp;L&amp;"Arial Narrow,Bold"
BID NO: 08/24/25: UPGRADING HONEYVILLE TO PAVED CONCRETE INTERLOCKING BRICKS
SCHEDULE A: ROADWORKS
&amp;R&amp;"Arial Narrow,Regular"
&amp;"Arial Narrow,Bold"SECTION 5600</oddHeader>
  </headerFooter>
  <rowBreaks count="1" manualBreakCount="1"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M308"/>
  <sheetViews>
    <sheetView view="pageLayout" zoomScaleNormal="100" zoomScaleSheetLayoutView="100" workbookViewId="0">
      <selection activeCell="B44" sqref="B44"/>
    </sheetView>
  </sheetViews>
  <sheetFormatPr defaultRowHeight="12.75" x14ac:dyDescent="0.2"/>
  <cols>
    <col min="1" max="1" width="8.28515625" customWidth="1"/>
    <col min="2" max="2" width="45.140625" customWidth="1"/>
    <col min="3" max="3" width="9.7109375" customWidth="1"/>
    <col min="4" max="4" width="10.7109375" customWidth="1"/>
    <col min="5" max="5" width="12.42578125" style="65" customWidth="1"/>
    <col min="6" max="6" width="14.28515625" style="65" customWidth="1"/>
    <col min="7" max="7" width="15.85546875" customWidth="1"/>
    <col min="8" max="8" width="16.85546875" customWidth="1"/>
    <col min="10" max="10" width="15.7109375" customWidth="1"/>
    <col min="12" max="12" width="16.28515625" customWidth="1"/>
  </cols>
  <sheetData>
    <row r="2" spans="1:13" x14ac:dyDescent="0.2">
      <c r="A2" s="810" t="s">
        <v>2</v>
      </c>
      <c r="B2" s="812" t="s">
        <v>3</v>
      </c>
      <c r="C2" s="810" t="s">
        <v>4</v>
      </c>
      <c r="D2" s="812" t="s">
        <v>5</v>
      </c>
      <c r="E2" s="805" t="s">
        <v>6</v>
      </c>
      <c r="F2" s="805" t="s">
        <v>7</v>
      </c>
    </row>
    <row r="3" spans="1:13" x14ac:dyDescent="0.2">
      <c r="A3" s="811"/>
      <c r="B3" s="813"/>
      <c r="C3" s="811"/>
      <c r="D3" s="813"/>
      <c r="E3" s="806"/>
      <c r="F3" s="806"/>
      <c r="G3" s="920"/>
      <c r="H3" s="920"/>
      <c r="I3" s="920"/>
      <c r="J3" s="920"/>
      <c r="K3" s="920"/>
      <c r="L3" s="920"/>
      <c r="M3" s="920"/>
    </row>
    <row r="4" spans="1:13" x14ac:dyDescent="0.2">
      <c r="A4" s="473"/>
      <c r="B4" s="474"/>
      <c r="C4" s="475"/>
      <c r="D4" s="239"/>
      <c r="E4" s="476"/>
      <c r="F4" s="476"/>
      <c r="G4" s="920"/>
      <c r="H4" s="920"/>
      <c r="I4" s="920"/>
      <c r="J4" s="920"/>
      <c r="K4" s="920"/>
      <c r="L4" s="920"/>
      <c r="M4" s="920"/>
    </row>
    <row r="5" spans="1:13" x14ac:dyDescent="0.2">
      <c r="A5" s="473">
        <v>1300</v>
      </c>
      <c r="B5" s="474" t="s">
        <v>74</v>
      </c>
      <c r="C5" s="475"/>
      <c r="D5" s="239"/>
      <c r="E5" s="476"/>
      <c r="F5" s="476"/>
      <c r="G5" s="920"/>
      <c r="H5" s="920"/>
      <c r="I5" s="920"/>
      <c r="J5" s="920"/>
      <c r="K5" s="920"/>
      <c r="L5" s="920"/>
      <c r="M5" s="920"/>
    </row>
    <row r="6" spans="1:13" x14ac:dyDescent="0.2">
      <c r="A6" s="473"/>
      <c r="B6" s="477" t="s">
        <v>73</v>
      </c>
      <c r="C6" s="478"/>
      <c r="D6" s="239"/>
      <c r="E6" s="476"/>
      <c r="F6" s="476"/>
      <c r="G6" s="920"/>
      <c r="H6" s="921"/>
      <c r="I6" s="920"/>
      <c r="J6" s="920"/>
      <c r="K6" s="920"/>
      <c r="L6" s="920"/>
      <c r="M6" s="920"/>
    </row>
    <row r="7" spans="1:13" x14ac:dyDescent="0.2">
      <c r="A7" s="473"/>
      <c r="B7" s="458"/>
      <c r="C7" s="478"/>
      <c r="D7" s="239"/>
      <c r="E7" s="476"/>
      <c r="F7" s="476"/>
      <c r="G7" s="920"/>
      <c r="H7" s="920"/>
      <c r="I7" s="920"/>
      <c r="J7" s="920"/>
      <c r="K7" s="920"/>
      <c r="L7" s="920"/>
      <c r="M7" s="920"/>
    </row>
    <row r="8" spans="1:13" x14ac:dyDescent="0.2">
      <c r="A8" s="473" t="s">
        <v>9</v>
      </c>
      <c r="B8" s="458" t="s">
        <v>8</v>
      </c>
      <c r="C8" s="478"/>
      <c r="D8" s="239"/>
      <c r="E8" s="476"/>
      <c r="F8" s="476"/>
      <c r="G8" s="920"/>
      <c r="H8" s="920"/>
      <c r="I8" s="920"/>
      <c r="J8" s="920"/>
      <c r="K8" s="920"/>
      <c r="L8" s="920"/>
      <c r="M8" s="920"/>
    </row>
    <row r="9" spans="1:13" x14ac:dyDescent="0.2">
      <c r="A9" s="473"/>
      <c r="B9" s="479"/>
      <c r="C9" s="478"/>
      <c r="D9" s="239"/>
      <c r="E9" s="394"/>
      <c r="F9" s="394"/>
      <c r="G9" s="920"/>
      <c r="H9" s="922"/>
      <c r="I9" s="920"/>
      <c r="J9" s="923"/>
      <c r="K9" s="920"/>
      <c r="L9" s="920"/>
      <c r="M9" s="920"/>
    </row>
    <row r="10" spans="1:13" x14ac:dyDescent="0.2">
      <c r="A10" s="473"/>
      <c r="B10" s="479" t="s">
        <v>10</v>
      </c>
      <c r="C10" s="478" t="s">
        <v>11</v>
      </c>
      <c r="D10" s="480">
        <v>1</v>
      </c>
      <c r="E10" s="394"/>
      <c r="F10" s="394"/>
      <c r="G10" s="924"/>
      <c r="H10" s="921"/>
      <c r="I10" s="920"/>
      <c r="J10" s="925"/>
      <c r="K10" s="920"/>
      <c r="L10" s="920"/>
      <c r="M10" s="920"/>
    </row>
    <row r="11" spans="1:13" x14ac:dyDescent="0.2">
      <c r="A11" s="473"/>
      <c r="B11" s="479"/>
      <c r="C11" s="478"/>
      <c r="D11" s="480"/>
      <c r="E11" s="394"/>
      <c r="F11" s="394"/>
      <c r="G11" s="920"/>
      <c r="H11" s="922"/>
      <c r="I11" s="920"/>
      <c r="J11" s="925"/>
      <c r="K11" s="920"/>
      <c r="L11" s="920"/>
      <c r="M11" s="920"/>
    </row>
    <row r="12" spans="1:13" x14ac:dyDescent="0.2">
      <c r="A12" s="473"/>
      <c r="B12" s="135"/>
      <c r="C12" s="478"/>
      <c r="D12" s="480"/>
      <c r="E12" s="394"/>
      <c r="F12" s="394"/>
      <c r="G12" s="920"/>
      <c r="H12" s="922"/>
      <c r="I12" s="920"/>
      <c r="J12" s="920"/>
      <c r="K12" s="920"/>
      <c r="L12" s="925"/>
      <c r="M12" s="920"/>
    </row>
    <row r="13" spans="1:13" x14ac:dyDescent="0.2">
      <c r="A13" s="473"/>
      <c r="B13" s="135" t="s">
        <v>12</v>
      </c>
      <c r="C13" s="478" t="s">
        <v>11</v>
      </c>
      <c r="D13" s="480">
        <v>1</v>
      </c>
      <c r="E13" s="394"/>
      <c r="F13" s="394"/>
      <c r="G13" s="924"/>
      <c r="H13" s="922"/>
      <c r="I13" s="920"/>
      <c r="J13" s="925"/>
      <c r="K13" s="920"/>
      <c r="L13" s="920"/>
      <c r="M13" s="920"/>
    </row>
    <row r="14" spans="1:13" x14ac:dyDescent="0.2">
      <c r="A14" s="473"/>
      <c r="B14" s="479"/>
      <c r="C14" s="478"/>
      <c r="D14" s="239"/>
      <c r="E14" s="394"/>
      <c r="F14" s="394"/>
      <c r="G14" s="920"/>
      <c r="H14" s="925"/>
      <c r="I14" s="920"/>
      <c r="J14" s="925"/>
      <c r="K14" s="920"/>
      <c r="L14" s="920"/>
      <c r="M14" s="920"/>
    </row>
    <row r="15" spans="1:13" x14ac:dyDescent="0.2">
      <c r="A15" s="473"/>
      <c r="B15" s="479"/>
      <c r="C15" s="478"/>
      <c r="D15" s="239"/>
      <c r="E15" s="394"/>
      <c r="F15" s="394"/>
      <c r="G15" s="920"/>
      <c r="H15" s="922"/>
      <c r="I15" s="920"/>
      <c r="J15" s="920"/>
      <c r="K15" s="920"/>
      <c r="L15" s="920"/>
      <c r="M15" s="920"/>
    </row>
    <row r="16" spans="1:13" x14ac:dyDescent="0.2">
      <c r="A16" s="473"/>
      <c r="B16" s="479" t="s">
        <v>13</v>
      </c>
      <c r="C16" s="478" t="s">
        <v>14</v>
      </c>
      <c r="D16" s="239">
        <v>12</v>
      </c>
      <c r="E16" s="394"/>
      <c r="F16" s="394"/>
      <c r="G16" s="924"/>
      <c r="H16" s="926"/>
      <c r="I16" s="920"/>
      <c r="J16" s="920"/>
      <c r="K16" s="920"/>
      <c r="L16" s="920"/>
      <c r="M16" s="920"/>
    </row>
    <row r="17" spans="1:13" x14ac:dyDescent="0.2">
      <c r="A17" s="473"/>
      <c r="B17" s="479"/>
      <c r="C17" s="478"/>
      <c r="D17" s="239"/>
      <c r="E17" s="476"/>
      <c r="F17" s="476"/>
      <c r="G17" s="920"/>
      <c r="H17" s="920"/>
      <c r="I17" s="920"/>
      <c r="J17" s="920"/>
      <c r="K17" s="920"/>
      <c r="L17" s="920"/>
      <c r="M17" s="920"/>
    </row>
    <row r="18" spans="1:13" x14ac:dyDescent="0.2">
      <c r="A18" s="473"/>
      <c r="B18" s="479" t="s">
        <v>77</v>
      </c>
      <c r="C18" s="478"/>
      <c r="D18" s="239"/>
      <c r="E18" s="476"/>
      <c r="F18" s="476"/>
      <c r="G18" s="920"/>
      <c r="H18" s="920"/>
      <c r="I18" s="920"/>
      <c r="J18" s="920"/>
      <c r="K18" s="920"/>
      <c r="L18" s="920"/>
      <c r="M18" s="920"/>
    </row>
    <row r="19" spans="1:13" x14ac:dyDescent="0.2">
      <c r="A19" s="473"/>
      <c r="B19" s="479" t="s">
        <v>97</v>
      </c>
      <c r="C19" s="478"/>
      <c r="D19" s="239"/>
      <c r="E19" s="476"/>
      <c r="F19" s="476"/>
      <c r="G19" s="920"/>
      <c r="H19" s="925"/>
      <c r="I19" s="920"/>
      <c r="J19" s="925"/>
      <c r="K19" s="920"/>
      <c r="L19" s="920"/>
      <c r="M19" s="920"/>
    </row>
    <row r="20" spans="1:13" x14ac:dyDescent="0.2">
      <c r="A20" s="473"/>
      <c r="B20" s="479" t="s">
        <v>1</v>
      </c>
      <c r="C20" s="478"/>
      <c r="D20" s="239"/>
      <c r="E20" s="476"/>
      <c r="F20" s="476"/>
      <c r="G20" s="920"/>
      <c r="H20" s="920"/>
      <c r="I20" s="920"/>
      <c r="J20" s="920"/>
      <c r="K20" s="920"/>
      <c r="L20" s="920"/>
      <c r="M20" s="920"/>
    </row>
    <row r="21" spans="1:13" x14ac:dyDescent="0.2">
      <c r="A21" s="473"/>
      <c r="B21" s="479"/>
      <c r="C21" s="478"/>
      <c r="D21" s="239"/>
      <c r="E21" s="476"/>
      <c r="F21" s="476"/>
      <c r="G21" s="920"/>
      <c r="H21" s="925"/>
      <c r="I21" s="920"/>
      <c r="J21" s="920"/>
      <c r="K21" s="920"/>
      <c r="L21" s="920"/>
      <c r="M21" s="920"/>
    </row>
    <row r="22" spans="1:13" x14ac:dyDescent="0.2">
      <c r="A22" s="473"/>
      <c r="B22" s="458"/>
      <c r="C22" s="478"/>
      <c r="D22" s="239"/>
      <c r="E22" s="476"/>
      <c r="F22" s="476"/>
      <c r="G22" s="920"/>
      <c r="H22" s="925"/>
      <c r="I22" s="920"/>
      <c r="J22" s="920"/>
      <c r="K22" s="920"/>
      <c r="L22" s="920"/>
      <c r="M22" s="920"/>
    </row>
    <row r="23" spans="1:13" x14ac:dyDescent="0.2">
      <c r="A23" s="473"/>
      <c r="B23" s="458"/>
      <c r="C23" s="478"/>
      <c r="D23" s="239"/>
      <c r="E23" s="476"/>
      <c r="F23" s="476"/>
      <c r="G23" s="920"/>
      <c r="H23" s="925"/>
      <c r="I23" s="920"/>
      <c r="J23" s="920"/>
      <c r="K23" s="920"/>
      <c r="L23" s="927"/>
      <c r="M23" s="920"/>
    </row>
    <row r="24" spans="1:13" x14ac:dyDescent="0.2">
      <c r="A24" s="473"/>
      <c r="B24" s="458"/>
      <c r="C24" s="478"/>
      <c r="D24" s="239"/>
      <c r="E24" s="476"/>
      <c r="F24" s="476"/>
      <c r="G24" s="920"/>
      <c r="H24" s="925"/>
      <c r="I24" s="920"/>
      <c r="J24" s="928"/>
      <c r="K24" s="920"/>
      <c r="L24" s="927"/>
      <c r="M24" s="920"/>
    </row>
    <row r="25" spans="1:13" x14ac:dyDescent="0.2">
      <c r="A25" s="473"/>
      <c r="B25" s="458"/>
      <c r="C25" s="478"/>
      <c r="D25" s="239"/>
      <c r="E25" s="476"/>
      <c r="F25" s="476"/>
      <c r="G25" s="920"/>
      <c r="H25" s="925"/>
      <c r="I25" s="920"/>
      <c r="J25" s="920"/>
      <c r="K25" s="920"/>
      <c r="L25" s="927"/>
      <c r="M25" s="920"/>
    </row>
    <row r="26" spans="1:13" x14ac:dyDescent="0.2">
      <c r="A26" s="473"/>
      <c r="B26" s="479"/>
      <c r="C26" s="478"/>
      <c r="D26" s="239"/>
      <c r="E26" s="476"/>
      <c r="F26" s="476"/>
      <c r="G26" s="920"/>
      <c r="H26" s="925"/>
      <c r="I26" s="920"/>
      <c r="J26" s="920"/>
      <c r="K26" s="920"/>
      <c r="L26" s="927"/>
      <c r="M26" s="920"/>
    </row>
    <row r="27" spans="1:13" x14ac:dyDescent="0.2">
      <c r="A27" s="473"/>
      <c r="B27" s="479"/>
      <c r="C27" s="478"/>
      <c r="D27" s="239"/>
      <c r="E27" s="476"/>
      <c r="F27" s="476"/>
      <c r="G27" s="920"/>
      <c r="H27" s="920"/>
      <c r="I27" s="920"/>
      <c r="J27" s="920"/>
      <c r="K27" s="920"/>
      <c r="L27" s="927"/>
      <c r="M27" s="920"/>
    </row>
    <row r="28" spans="1:13" x14ac:dyDescent="0.2">
      <c r="A28" s="473"/>
      <c r="B28" s="479"/>
      <c r="C28" s="478"/>
      <c r="D28" s="239"/>
      <c r="E28" s="476"/>
      <c r="F28" s="476"/>
      <c r="G28" s="920"/>
      <c r="H28" s="920"/>
      <c r="I28" s="920"/>
      <c r="J28" s="920"/>
      <c r="K28" s="920"/>
      <c r="L28" s="920"/>
      <c r="M28" s="920"/>
    </row>
    <row r="29" spans="1:13" x14ac:dyDescent="0.2">
      <c r="A29" s="473"/>
      <c r="B29" s="479"/>
      <c r="C29" s="478"/>
      <c r="D29" s="239"/>
      <c r="E29" s="476"/>
      <c r="F29" s="476"/>
      <c r="G29" s="920"/>
      <c r="H29" s="920"/>
      <c r="I29" s="920"/>
      <c r="J29" s="920"/>
      <c r="K29" s="920"/>
      <c r="L29" s="920"/>
      <c r="M29" s="920"/>
    </row>
    <row r="30" spans="1:13" x14ac:dyDescent="0.2">
      <c r="A30" s="473"/>
      <c r="B30" s="479"/>
      <c r="C30" s="478"/>
      <c r="D30" s="239"/>
      <c r="E30" s="476"/>
      <c r="F30" s="476"/>
      <c r="G30" s="920"/>
      <c r="H30" s="920"/>
      <c r="I30" s="920"/>
      <c r="J30" s="920"/>
      <c r="K30" s="920"/>
      <c r="L30" s="920"/>
      <c r="M30" s="920"/>
    </row>
    <row r="31" spans="1:13" x14ac:dyDescent="0.2">
      <c r="A31" s="473"/>
      <c r="B31" s="479"/>
      <c r="C31" s="478"/>
      <c r="D31" s="239"/>
      <c r="E31" s="476"/>
      <c r="F31" s="476"/>
      <c r="G31" s="920"/>
      <c r="H31" s="920"/>
      <c r="I31" s="920"/>
      <c r="J31" s="920"/>
      <c r="K31" s="920"/>
      <c r="L31" s="920"/>
      <c r="M31" s="920"/>
    </row>
    <row r="32" spans="1:13" x14ac:dyDescent="0.2">
      <c r="A32" s="473"/>
      <c r="B32" s="479"/>
      <c r="C32" s="478"/>
      <c r="D32" s="239"/>
      <c r="E32" s="476"/>
      <c r="F32" s="476"/>
      <c r="G32" s="920"/>
      <c r="H32" s="920"/>
      <c r="I32" s="920"/>
      <c r="J32" s="920"/>
      <c r="K32" s="920"/>
      <c r="L32" s="920"/>
      <c r="M32" s="920"/>
    </row>
    <row r="33" spans="1:13" x14ac:dyDescent="0.2">
      <c r="A33" s="473"/>
      <c r="B33" s="479"/>
      <c r="C33" s="478"/>
      <c r="D33" s="239"/>
      <c r="E33" s="476"/>
      <c r="F33" s="476"/>
      <c r="G33" s="920"/>
      <c r="H33" s="925"/>
      <c r="I33" s="920"/>
      <c r="J33" s="920"/>
      <c r="K33" s="920"/>
      <c r="L33" s="920"/>
      <c r="M33" s="920"/>
    </row>
    <row r="34" spans="1:13" x14ac:dyDescent="0.2">
      <c r="A34" s="473"/>
      <c r="B34" s="135"/>
      <c r="C34" s="478"/>
      <c r="D34" s="239"/>
      <c r="E34" s="476"/>
      <c r="F34" s="476"/>
      <c r="G34" s="920"/>
      <c r="H34" s="920"/>
      <c r="I34" s="920"/>
      <c r="J34" s="920"/>
      <c r="K34" s="920"/>
      <c r="L34" s="920"/>
      <c r="M34" s="920"/>
    </row>
    <row r="35" spans="1:13" x14ac:dyDescent="0.2">
      <c r="A35" s="473"/>
      <c r="B35" s="135"/>
      <c r="C35" s="478"/>
      <c r="D35" s="239"/>
      <c r="E35" s="476"/>
      <c r="F35" s="476"/>
      <c r="G35" s="920"/>
      <c r="H35" s="920"/>
      <c r="I35" s="920"/>
      <c r="J35" s="920"/>
      <c r="K35" s="920"/>
      <c r="L35" s="920"/>
      <c r="M35" s="920"/>
    </row>
    <row r="36" spans="1:13" x14ac:dyDescent="0.2">
      <c r="A36" s="473"/>
      <c r="B36" s="135"/>
      <c r="C36" s="478"/>
      <c r="D36" s="239"/>
      <c r="E36" s="476"/>
      <c r="F36" s="476"/>
      <c r="G36" s="920"/>
      <c r="H36" s="920"/>
      <c r="I36" s="920"/>
      <c r="J36" s="920"/>
      <c r="K36" s="920"/>
      <c r="L36" s="920"/>
      <c r="M36" s="920"/>
    </row>
    <row r="37" spans="1:13" x14ac:dyDescent="0.2">
      <c r="A37" s="473"/>
      <c r="B37" s="135"/>
      <c r="C37" s="478"/>
      <c r="D37" s="239"/>
      <c r="E37" s="476"/>
      <c r="F37" s="476"/>
      <c r="G37" s="920"/>
      <c r="H37" s="920"/>
      <c r="I37" s="920"/>
      <c r="J37" s="920"/>
      <c r="K37" s="920"/>
      <c r="L37" s="920"/>
      <c r="M37" s="920"/>
    </row>
    <row r="38" spans="1:13" x14ac:dyDescent="0.2">
      <c r="A38" s="473"/>
      <c r="B38" s="135"/>
      <c r="C38" s="478"/>
      <c r="D38" s="239"/>
      <c r="E38" s="476"/>
      <c r="F38" s="476"/>
      <c r="G38" s="920"/>
      <c r="H38" s="920"/>
      <c r="I38" s="920"/>
      <c r="J38" s="920"/>
      <c r="K38" s="920"/>
      <c r="L38" s="920"/>
      <c r="M38" s="920"/>
    </row>
    <row r="39" spans="1:13" x14ac:dyDescent="0.2">
      <c r="A39" s="473"/>
      <c r="B39" s="135"/>
      <c r="C39" s="478"/>
      <c r="D39" s="239"/>
      <c r="E39" s="476"/>
      <c r="F39" s="476"/>
      <c r="G39" s="920"/>
      <c r="H39" s="920"/>
      <c r="I39" s="920"/>
      <c r="J39" s="920"/>
      <c r="K39" s="920"/>
      <c r="L39" s="920"/>
      <c r="M39" s="920"/>
    </row>
    <row r="40" spans="1:13" x14ac:dyDescent="0.2">
      <c r="A40" s="473"/>
      <c r="B40" s="135"/>
      <c r="C40" s="478"/>
      <c r="D40" s="239"/>
      <c r="E40" s="476"/>
      <c r="F40" s="476"/>
    </row>
    <row r="41" spans="1:13" x14ac:dyDescent="0.2">
      <c r="A41" s="473"/>
      <c r="B41" s="135"/>
      <c r="C41" s="478"/>
      <c r="D41" s="239"/>
      <c r="E41" s="476"/>
      <c r="F41" s="476"/>
    </row>
    <row r="42" spans="1:13" x14ac:dyDescent="0.2">
      <c r="A42" s="473"/>
      <c r="B42" s="135"/>
      <c r="C42" s="478"/>
      <c r="D42" s="239"/>
      <c r="E42" s="476"/>
      <c r="F42" s="476"/>
    </row>
    <row r="43" spans="1:13" x14ac:dyDescent="0.2">
      <c r="A43" s="473"/>
      <c r="B43" s="135"/>
      <c r="C43" s="478"/>
      <c r="D43" s="239"/>
      <c r="E43" s="476"/>
      <c r="F43" s="476"/>
    </row>
    <row r="44" spans="1:13" x14ac:dyDescent="0.2">
      <c r="A44" s="473"/>
      <c r="B44" s="135"/>
      <c r="C44" s="478"/>
      <c r="D44" s="239"/>
      <c r="E44" s="476"/>
      <c r="F44" s="476"/>
    </row>
    <row r="45" spans="1:13" x14ac:dyDescent="0.2">
      <c r="A45" s="473"/>
      <c r="B45" s="135"/>
      <c r="C45" s="478"/>
      <c r="D45" s="239"/>
      <c r="E45" s="476"/>
      <c r="F45" s="476"/>
    </row>
    <row r="46" spans="1:13" x14ac:dyDescent="0.2">
      <c r="A46" s="473"/>
      <c r="B46" s="135"/>
      <c r="C46" s="478"/>
      <c r="D46" s="239"/>
      <c r="E46" s="476"/>
      <c r="F46" s="476"/>
    </row>
    <row r="47" spans="1:13" x14ac:dyDescent="0.2">
      <c r="A47" s="473"/>
      <c r="B47" s="135"/>
      <c r="C47" s="478"/>
      <c r="D47" s="481"/>
      <c r="E47" s="476"/>
      <c r="F47" s="476"/>
    </row>
    <row r="48" spans="1:13" x14ac:dyDescent="0.2">
      <c r="A48" s="473"/>
      <c r="B48" s="135"/>
      <c r="C48" s="478"/>
      <c r="D48" s="239"/>
      <c r="E48" s="476"/>
      <c r="F48" s="476"/>
    </row>
    <row r="49" spans="1:7" x14ac:dyDescent="0.2">
      <c r="A49" s="473"/>
      <c r="B49" s="135"/>
      <c r="C49" s="478"/>
      <c r="D49" s="239"/>
      <c r="E49" s="476"/>
      <c r="F49" s="476"/>
    </row>
    <row r="50" spans="1:7" x14ac:dyDescent="0.2">
      <c r="A50" s="473"/>
      <c r="B50" s="135"/>
      <c r="C50" s="478"/>
      <c r="D50" s="239"/>
      <c r="E50" s="476"/>
      <c r="F50" s="476"/>
    </row>
    <row r="51" spans="1:7" x14ac:dyDescent="0.2">
      <c r="A51" s="473"/>
      <c r="B51" s="135"/>
      <c r="C51" s="478"/>
      <c r="D51" s="239"/>
      <c r="E51" s="476"/>
      <c r="F51" s="476"/>
    </row>
    <row r="52" spans="1:7" x14ac:dyDescent="0.2">
      <c r="A52" s="473"/>
      <c r="B52" s="135"/>
      <c r="C52" s="478"/>
      <c r="D52" s="239"/>
      <c r="E52" s="476"/>
      <c r="F52" s="476"/>
    </row>
    <row r="53" spans="1:7" x14ac:dyDescent="0.2">
      <c r="A53" s="473"/>
      <c r="B53" s="135"/>
      <c r="C53" s="478"/>
      <c r="D53" s="239"/>
      <c r="E53" s="476"/>
      <c r="F53" s="476"/>
    </row>
    <row r="54" spans="1:7" x14ac:dyDescent="0.2">
      <c r="A54" s="473"/>
      <c r="B54" s="135"/>
      <c r="C54" s="478"/>
      <c r="D54" s="239"/>
      <c r="E54" s="476"/>
      <c r="F54" s="476"/>
    </row>
    <row r="55" spans="1:7" x14ac:dyDescent="0.2">
      <c r="A55" s="473"/>
      <c r="B55" s="135"/>
      <c r="C55" s="478"/>
      <c r="D55" s="239"/>
      <c r="E55" s="476"/>
      <c r="F55" s="476"/>
    </row>
    <row r="56" spans="1:7" x14ac:dyDescent="0.2">
      <c r="A56" s="473"/>
      <c r="B56" s="135"/>
      <c r="C56" s="478"/>
      <c r="D56" s="239"/>
      <c r="E56" s="476"/>
      <c r="F56" s="476"/>
    </row>
    <row r="57" spans="1:7" x14ac:dyDescent="0.2">
      <c r="A57" s="473"/>
      <c r="B57" s="135"/>
      <c r="C57" s="478"/>
      <c r="D57" s="239"/>
      <c r="E57" s="476"/>
      <c r="F57" s="476"/>
    </row>
    <row r="58" spans="1:7" x14ac:dyDescent="0.2">
      <c r="A58" s="473"/>
      <c r="B58" s="135"/>
      <c r="C58" s="478"/>
      <c r="D58" s="239"/>
      <c r="E58" s="476"/>
      <c r="F58" s="476"/>
    </row>
    <row r="59" spans="1:7" x14ac:dyDescent="0.2">
      <c r="A59" s="473"/>
      <c r="B59" s="135"/>
      <c r="C59" s="478"/>
      <c r="D59" s="239"/>
      <c r="E59" s="476"/>
      <c r="F59" s="476"/>
    </row>
    <row r="60" spans="1:7" x14ac:dyDescent="0.2">
      <c r="A60" s="473"/>
      <c r="B60" s="135"/>
      <c r="C60" s="478"/>
      <c r="D60" s="239"/>
      <c r="E60" s="476"/>
      <c r="F60" s="476"/>
    </row>
    <row r="61" spans="1:7" x14ac:dyDescent="0.2">
      <c r="A61" s="473"/>
      <c r="B61" s="135"/>
      <c r="C61" s="478"/>
      <c r="D61" s="239"/>
      <c r="E61" s="476"/>
      <c r="F61" s="476"/>
    </row>
    <row r="62" spans="1:7" x14ac:dyDescent="0.2">
      <c r="A62" s="473"/>
      <c r="B62" s="482"/>
      <c r="C62" s="483"/>
      <c r="D62" s="478"/>
      <c r="E62" s="476"/>
      <c r="F62" s="476"/>
    </row>
    <row r="63" spans="1:7" x14ac:dyDescent="0.2">
      <c r="A63" s="473"/>
      <c r="B63" s="484"/>
      <c r="C63" s="239"/>
      <c r="D63" s="478"/>
      <c r="E63" s="476"/>
      <c r="F63" s="485"/>
    </row>
    <row r="64" spans="1:7" ht="20.25" customHeight="1" x14ac:dyDescent="0.2">
      <c r="A64" s="486">
        <v>1300</v>
      </c>
      <c r="B64" s="807" t="s">
        <v>15</v>
      </c>
      <c r="C64" s="808"/>
      <c r="D64" s="808"/>
      <c r="E64" s="809"/>
      <c r="F64" s="487"/>
      <c r="G64" s="350"/>
    </row>
    <row r="66" spans="1:7" x14ac:dyDescent="0.2">
      <c r="A66" s="2"/>
      <c r="B66" s="2"/>
      <c r="C66" s="2"/>
      <c r="D66" s="2"/>
      <c r="E66" s="155"/>
      <c r="F66" s="155"/>
    </row>
    <row r="67" spans="1:7" x14ac:dyDescent="0.2">
      <c r="A67" s="3"/>
      <c r="B67" s="3"/>
      <c r="C67" s="3"/>
      <c r="D67" s="3"/>
      <c r="E67" s="157"/>
      <c r="F67" s="157"/>
    </row>
    <row r="69" spans="1:7" x14ac:dyDescent="0.2">
      <c r="B69" s="15"/>
    </row>
    <row r="70" spans="1:7" x14ac:dyDescent="0.2">
      <c r="B70" s="15"/>
    </row>
    <row r="71" spans="1:7" x14ac:dyDescent="0.2">
      <c r="B71" s="15"/>
    </row>
    <row r="72" spans="1:7" x14ac:dyDescent="0.2">
      <c r="A72" s="14"/>
      <c r="B72" s="15"/>
    </row>
    <row r="73" spans="1:7" x14ac:dyDescent="0.2">
      <c r="B73" s="15"/>
    </row>
    <row r="74" spans="1:7" x14ac:dyDescent="0.2">
      <c r="B74" s="13"/>
      <c r="G74" s="13"/>
    </row>
    <row r="75" spans="1:7" x14ac:dyDescent="0.2">
      <c r="B75" s="13"/>
      <c r="G75" s="13"/>
    </row>
    <row r="76" spans="1:7" x14ac:dyDescent="0.2">
      <c r="B76" s="13"/>
      <c r="G76" s="13"/>
    </row>
    <row r="77" spans="1:7" x14ac:dyDescent="0.2">
      <c r="B77" s="13"/>
      <c r="G77" s="13"/>
    </row>
    <row r="78" spans="1:7" x14ac:dyDescent="0.2">
      <c r="B78" s="13"/>
      <c r="G78" s="13"/>
    </row>
    <row r="79" spans="1:7" x14ac:dyDescent="0.2">
      <c r="B79" s="13"/>
      <c r="G79" s="13"/>
    </row>
    <row r="80" spans="1:7" x14ac:dyDescent="0.2">
      <c r="B80" s="13"/>
      <c r="G80" s="12"/>
    </row>
    <row r="81" spans="1:7" x14ac:dyDescent="0.2">
      <c r="B81" s="13"/>
      <c r="G81" s="13"/>
    </row>
    <row r="82" spans="1:7" x14ac:dyDescent="0.2">
      <c r="B82" s="13"/>
      <c r="G82" s="13"/>
    </row>
    <row r="83" spans="1:7" x14ac:dyDescent="0.2">
      <c r="B83" s="13"/>
      <c r="G83" s="13"/>
    </row>
    <row r="84" spans="1:7" x14ac:dyDescent="0.2">
      <c r="B84" s="13"/>
      <c r="G84" s="13"/>
    </row>
    <row r="85" spans="1:7" x14ac:dyDescent="0.2">
      <c r="B85" s="13"/>
      <c r="G85" s="13"/>
    </row>
    <row r="86" spans="1:7" x14ac:dyDescent="0.2">
      <c r="B86" s="13"/>
      <c r="G86" s="13"/>
    </row>
    <row r="87" spans="1:7" x14ac:dyDescent="0.2">
      <c r="B87" s="12"/>
      <c r="G87" s="12"/>
    </row>
    <row r="88" spans="1:7" x14ac:dyDescent="0.2">
      <c r="A88" s="14"/>
      <c r="B88" s="12"/>
      <c r="G88" s="12"/>
    </row>
    <row r="89" spans="1:7" x14ac:dyDescent="0.2">
      <c r="B89" s="13"/>
      <c r="G89" s="13"/>
    </row>
    <row r="90" spans="1:7" x14ac:dyDescent="0.2">
      <c r="B90" s="13"/>
      <c r="G90" s="13"/>
    </row>
    <row r="91" spans="1:7" x14ac:dyDescent="0.2">
      <c r="B91" s="13"/>
      <c r="G91" s="13"/>
    </row>
    <row r="92" spans="1:7" x14ac:dyDescent="0.2">
      <c r="B92" s="13"/>
      <c r="G92" s="13"/>
    </row>
    <row r="93" spans="1:7" x14ac:dyDescent="0.2">
      <c r="B93" s="13"/>
      <c r="G93" s="13"/>
    </row>
    <row r="94" spans="1:7" x14ac:dyDescent="0.2">
      <c r="B94" s="13"/>
      <c r="G94" s="13"/>
    </row>
    <row r="95" spans="1:7" x14ac:dyDescent="0.2">
      <c r="B95" s="13"/>
      <c r="G95" s="13"/>
    </row>
    <row r="96" spans="1:7" x14ac:dyDescent="0.2">
      <c r="B96" s="12"/>
      <c r="G96" s="13"/>
    </row>
    <row r="97" spans="2:2" x14ac:dyDescent="0.2">
      <c r="B97" s="12"/>
    </row>
    <row r="98" spans="2:2" x14ac:dyDescent="0.2">
      <c r="B98" s="13"/>
    </row>
    <row r="99" spans="2:2" x14ac:dyDescent="0.2">
      <c r="B99" s="13"/>
    </row>
    <row r="124" spans="1:6" x14ac:dyDescent="0.2">
      <c r="A124" s="1"/>
      <c r="B124" s="2"/>
      <c r="C124" s="2"/>
      <c r="D124" s="2"/>
      <c r="E124" s="155"/>
      <c r="F124" s="157"/>
    </row>
    <row r="125" spans="1:6" x14ac:dyDescent="0.2">
      <c r="A125" s="1"/>
      <c r="B125" s="2"/>
      <c r="C125" s="2"/>
      <c r="D125" s="2"/>
      <c r="E125" s="155"/>
      <c r="F125" s="157"/>
    </row>
    <row r="127" spans="1:6" x14ac:dyDescent="0.2">
      <c r="A127" s="2"/>
      <c r="B127" s="2"/>
      <c r="C127" s="2"/>
      <c r="D127" s="2"/>
      <c r="E127" s="155"/>
      <c r="F127" s="155"/>
    </row>
    <row r="128" spans="1:6" x14ac:dyDescent="0.2">
      <c r="A128" s="3"/>
      <c r="B128" s="3"/>
      <c r="C128" s="3"/>
      <c r="D128" s="3"/>
      <c r="E128" s="157"/>
      <c r="F128" s="157"/>
    </row>
    <row r="185" spans="1:6" x14ac:dyDescent="0.2">
      <c r="A185" s="1"/>
      <c r="B185" s="2"/>
      <c r="C185" s="2"/>
      <c r="D185" s="2"/>
      <c r="E185" s="155"/>
      <c r="F185" s="157"/>
    </row>
    <row r="186" spans="1:6" x14ac:dyDescent="0.2">
      <c r="A186" s="1"/>
      <c r="B186" s="2"/>
      <c r="C186" s="2"/>
      <c r="D186" s="2"/>
      <c r="E186" s="155"/>
      <c r="F186" s="157"/>
    </row>
    <row r="188" spans="1:6" x14ac:dyDescent="0.2">
      <c r="A188" s="2"/>
      <c r="B188" s="2"/>
      <c r="C188" s="2"/>
      <c r="D188" s="2"/>
      <c r="E188" s="155"/>
      <c r="F188" s="155"/>
    </row>
    <row r="189" spans="1:6" x14ac:dyDescent="0.2">
      <c r="A189" s="3"/>
      <c r="B189" s="3"/>
      <c r="C189" s="3"/>
      <c r="D189" s="3"/>
      <c r="E189" s="157"/>
      <c r="F189" s="157"/>
    </row>
    <row r="246" spans="1:6" x14ac:dyDescent="0.2">
      <c r="A246" s="1"/>
      <c r="B246" s="2"/>
      <c r="C246" s="2"/>
      <c r="D246" s="2"/>
      <c r="E246" s="155"/>
      <c r="F246" s="157"/>
    </row>
    <row r="247" spans="1:6" x14ac:dyDescent="0.2">
      <c r="A247" s="1"/>
      <c r="B247" s="2"/>
      <c r="C247" s="2"/>
      <c r="D247" s="2"/>
      <c r="E247" s="155"/>
      <c r="F247" s="157"/>
    </row>
    <row r="249" spans="1:6" x14ac:dyDescent="0.2">
      <c r="A249" s="2"/>
      <c r="B249" s="2"/>
      <c r="C249" s="2"/>
      <c r="D249" s="2"/>
      <c r="E249" s="155"/>
      <c r="F249" s="155"/>
    </row>
    <row r="250" spans="1:6" x14ac:dyDescent="0.2">
      <c r="A250" s="3"/>
      <c r="B250" s="3"/>
      <c r="C250" s="3"/>
      <c r="D250" s="3"/>
      <c r="E250" s="157"/>
      <c r="F250" s="157"/>
    </row>
    <row r="307" spans="1:6" x14ac:dyDescent="0.2">
      <c r="A307" s="1"/>
      <c r="B307" s="2"/>
      <c r="C307" s="2"/>
      <c r="D307" s="2"/>
      <c r="E307" s="155"/>
      <c r="F307" s="157"/>
    </row>
    <row r="308" spans="1:6" x14ac:dyDescent="0.2">
      <c r="A308" s="1"/>
      <c r="B308" s="2"/>
      <c r="C308" s="2"/>
      <c r="D308" s="2"/>
      <c r="E308" s="155"/>
      <c r="F308" s="157"/>
    </row>
  </sheetData>
  <mergeCells count="7">
    <mergeCell ref="F2:F3"/>
    <mergeCell ref="B64:E64"/>
    <mergeCell ref="A2:A3"/>
    <mergeCell ref="B2:B3"/>
    <mergeCell ref="C2:C3"/>
    <mergeCell ref="D2:D3"/>
    <mergeCell ref="E2:E3"/>
  </mergeCells>
  <phoneticPr fontId="11" type="noConversion"/>
  <pageMargins left="0.74803149606299213" right="0.43307086614173229" top="0.98425196850393704" bottom="0.98425196850393704" header="0.51181102362204722" footer="0.51181102362204722"/>
  <pageSetup paperSize="9" scale="87" firstPageNumber="2" orientation="portrait" useFirstPageNumber="1" r:id="rId1"/>
  <headerFooter alignWithMargins="0">
    <oddHeader>&amp;L&amp;"Arial Narrow,Bold"
BID NO: 08/24/25: UPGRADING HONEYVILLE TO PAVED CONCRETE INTERLOCKING BRICKS
SCHEDULE A: ROADWORKS
&amp;R&amp;"Arial Narrow,Regular"
&amp;"Arial Narrow,Bold"SECTION 1300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63"/>
  <sheetViews>
    <sheetView view="pageLayout" topLeftCell="A10" zoomScaleNormal="100" zoomScaleSheetLayoutView="100" workbookViewId="0">
      <selection activeCell="D13" sqref="D13"/>
    </sheetView>
  </sheetViews>
  <sheetFormatPr defaultRowHeight="12.75" x14ac:dyDescent="0.2"/>
  <cols>
    <col min="1" max="1" width="8.28515625" style="70" customWidth="1"/>
    <col min="2" max="2" width="47.140625" style="70" customWidth="1"/>
    <col min="3" max="3" width="8.140625" style="70" customWidth="1"/>
    <col min="4" max="4" width="10.7109375" style="141" customWidth="1"/>
    <col min="5" max="5" width="10.7109375" style="112" customWidth="1"/>
    <col min="6" max="6" width="14.28515625" style="112" customWidth="1"/>
    <col min="7" max="7" width="9.140625" style="70"/>
    <col min="8" max="10" width="6.140625" style="70" customWidth="1"/>
    <col min="11" max="16384" width="9.140625" style="70"/>
  </cols>
  <sheetData>
    <row r="2" spans="1:6" x14ac:dyDescent="0.2">
      <c r="A2" s="825" t="s">
        <v>2</v>
      </c>
      <c r="B2" s="901" t="s">
        <v>3</v>
      </c>
      <c r="C2" s="825" t="s">
        <v>4</v>
      </c>
      <c r="D2" s="855" t="s">
        <v>5</v>
      </c>
      <c r="E2" s="838" t="s">
        <v>6</v>
      </c>
      <c r="F2" s="838" t="s">
        <v>7</v>
      </c>
    </row>
    <row r="3" spans="1:6" x14ac:dyDescent="0.2">
      <c r="A3" s="900"/>
      <c r="B3" s="902"/>
      <c r="C3" s="900"/>
      <c r="D3" s="903"/>
      <c r="E3" s="899"/>
      <c r="F3" s="899"/>
    </row>
    <row r="4" spans="1:6" x14ac:dyDescent="0.2">
      <c r="A4" s="71"/>
      <c r="C4" s="72"/>
      <c r="D4" s="143"/>
      <c r="E4" s="159"/>
      <c r="F4" s="160"/>
    </row>
    <row r="5" spans="1:6" x14ac:dyDescent="0.2">
      <c r="A5" s="68">
        <v>5700</v>
      </c>
      <c r="B5" s="14" t="s">
        <v>47</v>
      </c>
      <c r="C5" s="74"/>
      <c r="D5" s="143"/>
      <c r="E5" s="66"/>
      <c r="F5" s="66"/>
    </row>
    <row r="6" spans="1:6" x14ac:dyDescent="0.2">
      <c r="A6" s="75"/>
      <c r="B6" s="14"/>
      <c r="C6" s="74"/>
      <c r="D6" s="143"/>
      <c r="E6" s="66"/>
      <c r="F6" s="66"/>
    </row>
    <row r="7" spans="1:6" x14ac:dyDescent="0.2">
      <c r="A7" s="68">
        <v>57.02</v>
      </c>
      <c r="B7" s="14" t="s">
        <v>48</v>
      </c>
      <c r="C7" s="74"/>
      <c r="D7" s="143"/>
      <c r="E7" s="66"/>
      <c r="F7" s="66"/>
    </row>
    <row r="8" spans="1:6" x14ac:dyDescent="0.2">
      <c r="A8" s="5"/>
      <c r="B8" s="14"/>
      <c r="C8" s="74"/>
      <c r="D8" s="143"/>
      <c r="E8" s="66"/>
      <c r="F8" s="66"/>
    </row>
    <row r="9" spans="1:6" x14ac:dyDescent="0.2">
      <c r="A9" s="68"/>
      <c r="B9" s="74" t="s">
        <v>88</v>
      </c>
      <c r="C9" s="5"/>
      <c r="D9" s="224"/>
      <c r="E9" s="66"/>
      <c r="F9" s="66"/>
    </row>
    <row r="10" spans="1:6" x14ac:dyDescent="0.2">
      <c r="A10" s="5"/>
      <c r="B10" s="76" t="s">
        <v>78</v>
      </c>
      <c r="C10" s="5" t="s">
        <v>37</v>
      </c>
      <c r="D10" s="225">
        <v>3.2</v>
      </c>
      <c r="E10" s="377"/>
      <c r="F10" s="377"/>
    </row>
    <row r="11" spans="1:6" x14ac:dyDescent="0.2">
      <c r="A11" s="5"/>
      <c r="B11" s="76"/>
      <c r="C11" s="73"/>
      <c r="D11" s="223"/>
      <c r="E11" s="377"/>
      <c r="F11" s="377"/>
    </row>
    <row r="12" spans="1:6" x14ac:dyDescent="0.2">
      <c r="A12" s="5"/>
      <c r="B12" s="76" t="s">
        <v>79</v>
      </c>
      <c r="C12" s="5" t="s">
        <v>37</v>
      </c>
      <c r="D12" s="223">
        <v>1</v>
      </c>
      <c r="E12" s="377"/>
      <c r="F12" s="378" t="s">
        <v>92</v>
      </c>
    </row>
    <row r="13" spans="1:6" x14ac:dyDescent="0.2">
      <c r="A13" s="5"/>
      <c r="B13" s="76"/>
      <c r="C13" s="73"/>
      <c r="D13" s="81"/>
      <c r="E13" s="377"/>
      <c r="F13" s="377"/>
    </row>
    <row r="14" spans="1:6" x14ac:dyDescent="0.2">
      <c r="A14" s="5"/>
      <c r="B14" s="76" t="s">
        <v>75</v>
      </c>
      <c r="C14" s="73"/>
      <c r="D14" s="81"/>
      <c r="E14" s="377"/>
      <c r="F14" s="377"/>
    </row>
    <row r="15" spans="1:6" x14ac:dyDescent="0.2">
      <c r="A15" s="5"/>
      <c r="B15" s="76" t="s">
        <v>78</v>
      </c>
      <c r="C15" s="73" t="s">
        <v>37</v>
      </c>
      <c r="D15" s="81"/>
      <c r="E15" s="377"/>
      <c r="F15" s="378" t="s">
        <v>92</v>
      </c>
    </row>
    <row r="16" spans="1:6" x14ac:dyDescent="0.2">
      <c r="A16" s="5"/>
      <c r="B16" s="76"/>
      <c r="C16" s="73"/>
      <c r="D16" s="81"/>
      <c r="E16" s="377"/>
      <c r="F16" s="377"/>
    </row>
    <row r="17" spans="1:6" x14ac:dyDescent="0.2">
      <c r="A17" s="5"/>
      <c r="B17" s="76" t="s">
        <v>79</v>
      </c>
      <c r="C17" s="73" t="s">
        <v>37</v>
      </c>
      <c r="D17" s="81"/>
      <c r="E17" s="377"/>
      <c r="F17" s="378" t="s">
        <v>92</v>
      </c>
    </row>
    <row r="18" spans="1:6" x14ac:dyDescent="0.2">
      <c r="A18" s="5"/>
      <c r="B18" s="76"/>
      <c r="C18" s="73"/>
      <c r="D18" s="81"/>
      <c r="E18" s="377"/>
      <c r="F18" s="377"/>
    </row>
    <row r="19" spans="1:6" x14ac:dyDescent="0.2">
      <c r="A19" s="5"/>
      <c r="B19" s="76" t="s">
        <v>80</v>
      </c>
      <c r="C19" s="73" t="s">
        <v>37</v>
      </c>
      <c r="D19" s="81"/>
      <c r="E19" s="377"/>
      <c r="F19" s="378" t="s">
        <v>92</v>
      </c>
    </row>
    <row r="20" spans="1:6" x14ac:dyDescent="0.2">
      <c r="A20" s="5"/>
      <c r="B20" s="76"/>
      <c r="C20" s="73"/>
      <c r="D20" s="81"/>
      <c r="E20" s="377"/>
      <c r="F20" s="377"/>
    </row>
    <row r="21" spans="1:6" x14ac:dyDescent="0.2">
      <c r="A21" s="68"/>
      <c r="B21" s="76" t="s">
        <v>49</v>
      </c>
      <c r="C21" s="73" t="s">
        <v>18</v>
      </c>
      <c r="D21" s="81">
        <v>120</v>
      </c>
      <c r="E21" s="377"/>
      <c r="F21" s="377"/>
    </row>
    <row r="22" spans="1:6" x14ac:dyDescent="0.2">
      <c r="A22" s="68"/>
      <c r="B22" s="76"/>
      <c r="C22" s="73"/>
      <c r="D22" s="81"/>
      <c r="E22" s="377"/>
      <c r="F22" s="377"/>
    </row>
    <row r="23" spans="1:6" x14ac:dyDescent="0.2">
      <c r="A23" s="68"/>
      <c r="B23" s="76" t="s">
        <v>89</v>
      </c>
      <c r="C23" s="73" t="s">
        <v>18</v>
      </c>
      <c r="D23" s="81"/>
      <c r="E23" s="377"/>
      <c r="F23" s="377" t="s">
        <v>0</v>
      </c>
    </row>
    <row r="24" spans="1:6" x14ac:dyDescent="0.2">
      <c r="A24" s="68"/>
      <c r="B24" s="76"/>
      <c r="C24" s="73"/>
      <c r="D24" s="81"/>
      <c r="E24" s="377"/>
      <c r="F24" s="377"/>
    </row>
    <row r="25" spans="1:6" x14ac:dyDescent="0.2">
      <c r="A25" s="68"/>
      <c r="B25" s="76" t="s">
        <v>90</v>
      </c>
      <c r="C25" s="73"/>
      <c r="D25" s="81"/>
      <c r="E25" s="377"/>
      <c r="F25" s="377"/>
    </row>
    <row r="26" spans="1:6" x14ac:dyDescent="0.2">
      <c r="A26" s="68"/>
      <c r="B26" s="76" t="s">
        <v>91</v>
      </c>
      <c r="C26" s="73" t="s">
        <v>18</v>
      </c>
      <c r="D26" s="81">
        <v>30</v>
      </c>
      <c r="E26" s="377"/>
      <c r="F26" s="377"/>
    </row>
    <row r="27" spans="1:6" x14ac:dyDescent="0.2">
      <c r="A27" s="68"/>
      <c r="B27" s="76"/>
      <c r="C27" s="73"/>
      <c r="D27" s="81"/>
      <c r="E27" s="377"/>
      <c r="F27" s="377"/>
    </row>
    <row r="28" spans="1:6" x14ac:dyDescent="0.2">
      <c r="A28" s="68">
        <v>57.04</v>
      </c>
      <c r="B28" s="14" t="s">
        <v>50</v>
      </c>
      <c r="C28" s="5"/>
      <c r="D28" s="81"/>
      <c r="E28" s="377"/>
      <c r="F28" s="377"/>
    </row>
    <row r="29" spans="1:6" x14ac:dyDescent="0.2">
      <c r="A29" s="68"/>
      <c r="C29" s="5"/>
      <c r="D29" s="81"/>
      <c r="E29" s="377"/>
      <c r="F29" s="377"/>
    </row>
    <row r="30" spans="1:6" x14ac:dyDescent="0.2">
      <c r="A30" s="68"/>
      <c r="B30" s="74" t="s">
        <v>51</v>
      </c>
      <c r="C30" s="5" t="s">
        <v>46</v>
      </c>
      <c r="D30" s="143">
        <v>1</v>
      </c>
      <c r="E30" s="377"/>
      <c r="F30" s="377" t="s">
        <v>0</v>
      </c>
    </row>
    <row r="31" spans="1:6" x14ac:dyDescent="0.2">
      <c r="A31" s="68"/>
      <c r="B31" s="74"/>
      <c r="C31" s="5"/>
      <c r="D31" s="143"/>
      <c r="E31" s="377"/>
      <c r="F31" s="377"/>
    </row>
    <row r="32" spans="1:6" x14ac:dyDescent="0.2">
      <c r="A32" s="68"/>
      <c r="B32" s="74" t="s">
        <v>57</v>
      </c>
      <c r="C32" s="5" t="s">
        <v>46</v>
      </c>
      <c r="D32" s="143">
        <v>1</v>
      </c>
      <c r="E32" s="377"/>
      <c r="F32" s="377" t="s">
        <v>0</v>
      </c>
    </row>
    <row r="33" spans="1:6" x14ac:dyDescent="0.2">
      <c r="A33" s="68"/>
      <c r="B33" s="74"/>
      <c r="C33" s="5"/>
      <c r="D33" s="143"/>
      <c r="E33" s="377"/>
      <c r="F33" s="377"/>
    </row>
    <row r="34" spans="1:6" x14ac:dyDescent="0.2">
      <c r="A34" s="74"/>
      <c r="B34" s="74" t="s">
        <v>65</v>
      </c>
      <c r="C34" s="5" t="s">
        <v>45</v>
      </c>
      <c r="D34" s="81">
        <v>150</v>
      </c>
      <c r="E34" s="377"/>
      <c r="F34" s="377"/>
    </row>
    <row r="35" spans="1:6" x14ac:dyDescent="0.2">
      <c r="A35" s="74"/>
      <c r="C35" s="5"/>
      <c r="D35" s="81"/>
      <c r="E35" s="377"/>
      <c r="F35" s="377"/>
    </row>
    <row r="36" spans="1:6" x14ac:dyDescent="0.2">
      <c r="A36" s="68" t="s">
        <v>127</v>
      </c>
      <c r="B36" s="77" t="s">
        <v>52</v>
      </c>
      <c r="C36" s="5"/>
      <c r="D36" s="149"/>
      <c r="E36" s="377"/>
      <c r="F36" s="377"/>
    </row>
    <row r="37" spans="1:6" x14ac:dyDescent="0.2">
      <c r="A37" s="68"/>
      <c r="B37" s="77" t="s">
        <v>53</v>
      </c>
      <c r="C37" s="5"/>
      <c r="D37" s="143"/>
      <c r="E37" s="377"/>
      <c r="F37" s="377"/>
    </row>
    <row r="38" spans="1:6" x14ac:dyDescent="0.2">
      <c r="A38" s="68"/>
      <c r="B38" s="77" t="s">
        <v>54</v>
      </c>
      <c r="C38" s="5" t="s">
        <v>37</v>
      </c>
      <c r="D38" s="224">
        <f>D10</f>
        <v>3.2</v>
      </c>
      <c r="E38" s="377"/>
      <c r="F38" s="377"/>
    </row>
    <row r="39" spans="1:6" x14ac:dyDescent="0.2">
      <c r="A39" s="68"/>
      <c r="B39" s="77"/>
      <c r="C39" s="5"/>
      <c r="D39" s="143"/>
      <c r="E39" s="377"/>
      <c r="F39" s="377"/>
    </row>
    <row r="40" spans="1:6" x14ac:dyDescent="0.2">
      <c r="A40" s="68"/>
      <c r="B40" s="79"/>
      <c r="C40" s="5"/>
      <c r="D40" s="81"/>
      <c r="E40" s="66"/>
      <c r="F40" s="66"/>
    </row>
    <row r="41" spans="1:6" x14ac:dyDescent="0.2">
      <c r="A41" s="68"/>
      <c r="B41" s="79"/>
      <c r="C41" s="73"/>
      <c r="D41" s="81"/>
      <c r="E41" s="66"/>
      <c r="F41" s="66"/>
    </row>
    <row r="42" spans="1:6" x14ac:dyDescent="0.2">
      <c r="A42" s="68"/>
      <c r="B42" s="79"/>
      <c r="C42" s="73"/>
      <c r="D42" s="81"/>
      <c r="E42" s="66"/>
      <c r="F42" s="66"/>
    </row>
    <row r="43" spans="1:6" x14ac:dyDescent="0.2">
      <c r="A43" s="68"/>
      <c r="B43" s="79"/>
      <c r="C43" s="73"/>
      <c r="D43" s="81"/>
      <c r="E43" s="66"/>
      <c r="F43" s="66"/>
    </row>
    <row r="44" spans="1:6" x14ac:dyDescent="0.2">
      <c r="A44" s="68"/>
      <c r="B44" s="79"/>
      <c r="C44" s="73"/>
      <c r="D44" s="81"/>
      <c r="E44" s="66"/>
      <c r="F44" s="66"/>
    </row>
    <row r="45" spans="1:6" x14ac:dyDescent="0.2">
      <c r="A45" s="68"/>
      <c r="B45" s="79"/>
      <c r="C45" s="73"/>
      <c r="D45" s="81"/>
      <c r="E45" s="66"/>
      <c r="F45" s="66"/>
    </row>
    <row r="46" spans="1:6" x14ac:dyDescent="0.2">
      <c r="A46" s="68"/>
      <c r="B46" s="79"/>
      <c r="C46" s="73"/>
      <c r="D46" s="81"/>
      <c r="E46" s="66"/>
      <c r="F46" s="66"/>
    </row>
    <row r="47" spans="1:6" x14ac:dyDescent="0.2">
      <c r="A47" s="68"/>
      <c r="B47" s="79"/>
      <c r="C47" s="73"/>
      <c r="D47" s="81"/>
      <c r="E47" s="66"/>
      <c r="F47" s="66"/>
    </row>
    <row r="48" spans="1:6" x14ac:dyDescent="0.2">
      <c r="A48" s="68"/>
      <c r="B48" s="79"/>
      <c r="C48" s="73"/>
      <c r="D48" s="81"/>
      <c r="E48" s="66"/>
      <c r="F48" s="66"/>
    </row>
    <row r="49" spans="1:6" x14ac:dyDescent="0.2">
      <c r="A49" s="68"/>
      <c r="B49" s="79"/>
      <c r="C49" s="73"/>
      <c r="D49" s="81"/>
      <c r="E49" s="66"/>
      <c r="F49" s="66"/>
    </row>
    <row r="50" spans="1:6" x14ac:dyDescent="0.2">
      <c r="A50" s="68"/>
      <c r="B50" s="79"/>
      <c r="C50" s="73"/>
      <c r="D50" s="81"/>
      <c r="E50" s="66"/>
      <c r="F50" s="66"/>
    </row>
    <row r="51" spans="1:6" x14ac:dyDescent="0.2">
      <c r="A51" s="68"/>
      <c r="B51" s="79"/>
      <c r="C51" s="73"/>
      <c r="D51" s="81"/>
      <c r="E51" s="66"/>
      <c r="F51" s="66"/>
    </row>
    <row r="52" spans="1:6" x14ac:dyDescent="0.2">
      <c r="A52" s="68"/>
      <c r="B52" s="79"/>
      <c r="C52" s="73"/>
      <c r="D52" s="81"/>
      <c r="E52" s="66"/>
      <c r="F52" s="66"/>
    </row>
    <row r="53" spans="1:6" x14ac:dyDescent="0.2">
      <c r="A53" s="5"/>
      <c r="B53" s="76"/>
      <c r="C53" s="73"/>
      <c r="D53" s="81"/>
      <c r="E53" s="66"/>
      <c r="F53" s="66"/>
    </row>
    <row r="54" spans="1:6" ht="12.75" customHeight="1" x14ac:dyDescent="0.2">
      <c r="A54" s="5"/>
      <c r="B54" s="76"/>
      <c r="C54" s="5"/>
      <c r="D54" s="81"/>
      <c r="E54" s="66"/>
      <c r="F54" s="66"/>
    </row>
    <row r="55" spans="1:6" x14ac:dyDescent="0.2">
      <c r="A55" s="5"/>
      <c r="B55" s="76"/>
      <c r="C55" s="73"/>
      <c r="D55" s="81"/>
      <c r="E55" s="66"/>
      <c r="F55" s="66"/>
    </row>
    <row r="56" spans="1:6" x14ac:dyDescent="0.2">
      <c r="A56" s="5"/>
      <c r="B56" s="76"/>
      <c r="C56" s="5"/>
      <c r="D56" s="81"/>
      <c r="E56" s="66"/>
      <c r="F56" s="66"/>
    </row>
    <row r="57" spans="1:6" x14ac:dyDescent="0.2">
      <c r="A57" s="5"/>
      <c r="B57" s="76"/>
      <c r="C57" s="73"/>
      <c r="D57" s="81"/>
      <c r="E57" s="66"/>
      <c r="F57" s="66"/>
    </row>
    <row r="58" spans="1:6" x14ac:dyDescent="0.2">
      <c r="A58" s="5"/>
      <c r="B58" s="76"/>
      <c r="C58" s="73"/>
      <c r="D58" s="81"/>
      <c r="E58" s="66"/>
      <c r="F58" s="66"/>
    </row>
    <row r="59" spans="1:6" x14ac:dyDescent="0.2">
      <c r="A59" s="68"/>
      <c r="B59" s="79"/>
      <c r="C59" s="73"/>
      <c r="D59" s="81"/>
      <c r="E59" s="66"/>
      <c r="F59" s="66"/>
    </row>
    <row r="60" spans="1:6" x14ac:dyDescent="0.2">
      <c r="A60" s="68"/>
      <c r="C60" s="5"/>
      <c r="D60" s="81"/>
      <c r="E60" s="66"/>
      <c r="F60" s="66"/>
    </row>
    <row r="61" spans="1:6" x14ac:dyDescent="0.2">
      <c r="A61" s="68"/>
      <c r="B61" s="14"/>
      <c r="C61" s="5"/>
      <c r="D61" s="143"/>
      <c r="E61" s="66"/>
      <c r="F61" s="66"/>
    </row>
    <row r="62" spans="1:6" x14ac:dyDescent="0.2">
      <c r="A62" s="825">
        <v>5700</v>
      </c>
      <c r="B62" s="828" t="s">
        <v>15</v>
      </c>
      <c r="C62" s="828"/>
      <c r="D62" s="828"/>
      <c r="E62" s="829"/>
      <c r="F62" s="833"/>
    </row>
    <row r="63" spans="1:6" x14ac:dyDescent="0.2">
      <c r="A63" s="826"/>
      <c r="B63" s="831"/>
      <c r="C63" s="831"/>
      <c r="D63" s="831"/>
      <c r="E63" s="832"/>
      <c r="F63" s="834"/>
    </row>
  </sheetData>
  <mergeCells count="9">
    <mergeCell ref="E2:E3"/>
    <mergeCell ref="F2:F3"/>
    <mergeCell ref="A62:A63"/>
    <mergeCell ref="B62:E63"/>
    <mergeCell ref="F62:F63"/>
    <mergeCell ref="A2:A3"/>
    <mergeCell ref="B2:B3"/>
    <mergeCell ref="C2:C3"/>
    <mergeCell ref="D2:D3"/>
  </mergeCells>
  <phoneticPr fontId="11" type="noConversion"/>
  <pageMargins left="0.74803149606299213" right="0.43307086614173229" top="0.98425196850393704" bottom="0.98425196850393704" header="0.51181102362204722" footer="0.51181102362204722"/>
  <pageSetup paperSize="9" scale="87" firstPageNumber="23" orientation="portrait" useFirstPageNumber="1" r:id="rId1"/>
  <headerFooter alignWithMargins="0">
    <oddHeader>&amp;L&amp;"Arial Narrow,Bold"
BID NO: 08/24/25: UPGRADING HONEYVILLE TO PAVED CONCRETE INTERLOCKING BRICKS
SCHEDULE A: ROADWORKS
&amp;R&amp;"Arial Narrow,Regular"
&amp;"Arial Narrow,Bold"SECTION 5700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F63"/>
  <sheetViews>
    <sheetView view="pageLayout" zoomScaleNormal="100" zoomScaleSheetLayoutView="100" workbookViewId="0">
      <selection activeCell="B25" sqref="B25"/>
    </sheetView>
  </sheetViews>
  <sheetFormatPr defaultRowHeight="12.75" x14ac:dyDescent="0.2"/>
  <cols>
    <col min="1" max="1" width="8.28515625" style="70" customWidth="1"/>
    <col min="2" max="2" width="46.7109375" style="70" customWidth="1"/>
    <col min="3" max="3" width="10.140625" style="70" customWidth="1"/>
    <col min="4" max="4" width="10.7109375" style="141" customWidth="1"/>
    <col min="5" max="5" width="12" style="112" customWidth="1"/>
    <col min="6" max="6" width="13.42578125" style="112" customWidth="1"/>
    <col min="7" max="7" width="9.140625" style="70"/>
    <col min="8" max="10" width="5" style="70" customWidth="1"/>
    <col min="11" max="16384" width="9.140625" style="70"/>
  </cols>
  <sheetData>
    <row r="2" spans="1:6" x14ac:dyDescent="0.2">
      <c r="A2" s="825" t="s">
        <v>2</v>
      </c>
      <c r="B2" s="901" t="s">
        <v>3</v>
      </c>
      <c r="C2" s="825" t="s">
        <v>4</v>
      </c>
      <c r="D2" s="855" t="s">
        <v>5</v>
      </c>
      <c r="E2" s="838" t="s">
        <v>6</v>
      </c>
      <c r="F2" s="838" t="s">
        <v>7</v>
      </c>
    </row>
    <row r="3" spans="1:6" x14ac:dyDescent="0.2">
      <c r="A3" s="900"/>
      <c r="B3" s="902"/>
      <c r="C3" s="900"/>
      <c r="D3" s="903"/>
      <c r="E3" s="899"/>
      <c r="F3" s="899"/>
    </row>
    <row r="4" spans="1:6" x14ac:dyDescent="0.2">
      <c r="A4" s="71"/>
      <c r="C4" s="72"/>
      <c r="D4" s="143"/>
      <c r="E4" s="159"/>
      <c r="F4" s="160"/>
    </row>
    <row r="5" spans="1:6" x14ac:dyDescent="0.2">
      <c r="A5" s="68">
        <v>5900</v>
      </c>
      <c r="B5" s="126" t="s">
        <v>64</v>
      </c>
      <c r="C5" s="74"/>
      <c r="D5" s="143"/>
      <c r="E5" s="66"/>
      <c r="F5" s="66"/>
    </row>
    <row r="6" spans="1:6" x14ac:dyDescent="0.2">
      <c r="A6" s="5"/>
      <c r="B6" s="126" t="s">
        <v>87</v>
      </c>
      <c r="C6" s="74"/>
      <c r="D6" s="143"/>
      <c r="E6" s="66"/>
      <c r="F6" s="66"/>
    </row>
    <row r="7" spans="1:6" x14ac:dyDescent="0.2">
      <c r="A7" s="75"/>
      <c r="B7" s="14"/>
      <c r="C7" s="74"/>
      <c r="D7" s="143"/>
      <c r="E7" s="66"/>
      <c r="F7" s="66"/>
    </row>
    <row r="8" spans="1:6" x14ac:dyDescent="0.2">
      <c r="A8" s="68">
        <v>59.01</v>
      </c>
      <c r="B8" s="14" t="s">
        <v>66</v>
      </c>
      <c r="C8" s="74"/>
      <c r="D8" s="143"/>
      <c r="E8" s="66"/>
      <c r="F8" s="66"/>
    </row>
    <row r="9" spans="1:6" x14ac:dyDescent="0.2">
      <c r="A9" s="68"/>
      <c r="B9" s="14"/>
      <c r="C9" s="74"/>
      <c r="D9" s="143"/>
      <c r="E9" s="66"/>
      <c r="F9" s="66"/>
    </row>
    <row r="10" spans="1:6" x14ac:dyDescent="0.2">
      <c r="A10" s="68"/>
      <c r="B10" s="70" t="s">
        <v>269</v>
      </c>
      <c r="C10" s="5" t="s">
        <v>37</v>
      </c>
      <c r="D10" s="224">
        <v>3.3</v>
      </c>
      <c r="E10" s="377"/>
      <c r="F10" s="377"/>
    </row>
    <row r="11" spans="1:6" x14ac:dyDescent="0.2">
      <c r="A11" s="5"/>
      <c r="B11" s="74"/>
      <c r="C11" s="5"/>
      <c r="D11" s="81"/>
      <c r="E11" s="66"/>
      <c r="F11" s="66"/>
    </row>
    <row r="12" spans="1:6" x14ac:dyDescent="0.2">
      <c r="A12" s="68"/>
      <c r="B12" s="14"/>
      <c r="C12" s="74"/>
      <c r="E12" s="66"/>
      <c r="F12" s="66"/>
    </row>
    <row r="13" spans="1:6" x14ac:dyDescent="0.2">
      <c r="A13" s="75"/>
      <c r="B13" s="14"/>
      <c r="C13" s="74"/>
      <c r="E13" s="66"/>
      <c r="F13" s="66"/>
    </row>
    <row r="14" spans="1:6" s="83" customFormat="1" x14ac:dyDescent="0.2">
      <c r="A14" s="97"/>
      <c r="B14" s="109"/>
      <c r="C14" s="58"/>
      <c r="D14" s="148"/>
      <c r="E14" s="164"/>
      <c r="F14" s="164"/>
    </row>
    <row r="15" spans="1:6" x14ac:dyDescent="0.2">
      <c r="A15" s="68"/>
      <c r="B15" s="14"/>
      <c r="C15" s="5"/>
      <c r="D15" s="143"/>
      <c r="E15" s="66"/>
      <c r="F15" s="66"/>
    </row>
    <row r="16" spans="1:6" x14ac:dyDescent="0.2">
      <c r="A16" s="68"/>
      <c r="B16" s="14"/>
      <c r="C16" s="5"/>
      <c r="D16" s="143"/>
      <c r="E16" s="66"/>
      <c r="F16" s="66"/>
    </row>
    <row r="17" spans="1:6" x14ac:dyDescent="0.2">
      <c r="A17" s="68"/>
      <c r="B17" s="74"/>
      <c r="C17" s="5"/>
      <c r="D17" s="81"/>
      <c r="E17" s="66"/>
      <c r="F17" s="66"/>
    </row>
    <row r="18" spans="1:6" x14ac:dyDescent="0.2">
      <c r="A18" s="68"/>
      <c r="B18" s="74"/>
      <c r="C18" s="5"/>
      <c r="D18" s="81"/>
      <c r="E18" s="66"/>
      <c r="F18" s="66"/>
    </row>
    <row r="19" spans="1:6" x14ac:dyDescent="0.2">
      <c r="A19" s="68"/>
      <c r="B19" s="74"/>
      <c r="C19" s="5"/>
      <c r="D19" s="81"/>
      <c r="E19" s="66"/>
      <c r="F19" s="66"/>
    </row>
    <row r="20" spans="1:6" x14ac:dyDescent="0.2">
      <c r="A20" s="68"/>
      <c r="B20" s="76"/>
      <c r="C20" s="73"/>
      <c r="D20" s="81"/>
      <c r="E20" s="66"/>
      <c r="F20" s="66"/>
    </row>
    <row r="21" spans="1:6" x14ac:dyDescent="0.2">
      <c r="A21" s="68"/>
      <c r="B21" s="79"/>
      <c r="C21" s="73"/>
      <c r="D21" s="81"/>
      <c r="E21" s="66"/>
      <c r="F21" s="66"/>
    </row>
    <row r="22" spans="1:6" x14ac:dyDescent="0.2">
      <c r="A22" s="68"/>
      <c r="B22" s="77"/>
      <c r="C22" s="73"/>
      <c r="D22" s="81"/>
      <c r="E22" s="66"/>
      <c r="F22" s="66"/>
    </row>
    <row r="23" spans="1:6" x14ac:dyDescent="0.2">
      <c r="A23" s="74"/>
      <c r="B23" s="14"/>
      <c r="C23" s="5"/>
      <c r="D23" s="81"/>
      <c r="E23" s="66"/>
      <c r="F23" s="66"/>
    </row>
    <row r="24" spans="1:6" x14ac:dyDescent="0.2">
      <c r="A24" s="68"/>
      <c r="B24" s="79"/>
      <c r="C24" s="73"/>
      <c r="D24" s="81"/>
      <c r="E24" s="66"/>
      <c r="F24" s="66"/>
    </row>
    <row r="25" spans="1:6" x14ac:dyDescent="0.2">
      <c r="A25" s="68"/>
      <c r="B25" s="79"/>
      <c r="C25" s="73"/>
      <c r="D25" s="81"/>
      <c r="E25" s="66"/>
      <c r="F25" s="66"/>
    </row>
    <row r="26" spans="1:6" x14ac:dyDescent="0.2">
      <c r="A26" s="68"/>
      <c r="B26" s="80"/>
      <c r="C26" s="5"/>
      <c r="D26" s="81"/>
      <c r="E26" s="66"/>
      <c r="F26" s="66"/>
    </row>
    <row r="27" spans="1:6" x14ac:dyDescent="0.2">
      <c r="A27" s="74"/>
      <c r="B27" s="74"/>
      <c r="C27" s="5"/>
      <c r="D27" s="81"/>
      <c r="E27" s="66"/>
      <c r="F27" s="66"/>
    </row>
    <row r="28" spans="1:6" x14ac:dyDescent="0.2">
      <c r="A28" s="68"/>
      <c r="C28" s="5"/>
      <c r="D28" s="81"/>
      <c r="E28" s="66"/>
      <c r="F28" s="66"/>
    </row>
    <row r="29" spans="1:6" x14ac:dyDescent="0.2">
      <c r="A29" s="68"/>
      <c r="B29" s="14"/>
      <c r="C29" s="5"/>
      <c r="D29" s="143"/>
      <c r="E29" s="66"/>
      <c r="F29" s="66"/>
    </row>
    <row r="30" spans="1:6" x14ac:dyDescent="0.2">
      <c r="A30" s="68"/>
      <c r="B30" s="14"/>
      <c r="C30" s="5"/>
      <c r="D30" s="143"/>
      <c r="E30" s="66"/>
      <c r="F30" s="66"/>
    </row>
    <row r="31" spans="1:6" x14ac:dyDescent="0.2">
      <c r="A31" s="74"/>
      <c r="C31" s="5"/>
      <c r="D31" s="81"/>
      <c r="E31" s="66"/>
      <c r="F31" s="66"/>
    </row>
    <row r="32" spans="1:6" x14ac:dyDescent="0.2">
      <c r="A32" s="68"/>
      <c r="C32" s="5"/>
      <c r="D32" s="81"/>
      <c r="E32" s="66"/>
      <c r="F32" s="66"/>
    </row>
    <row r="33" spans="1:6" x14ac:dyDescent="0.2">
      <c r="A33" s="68"/>
      <c r="B33" s="76"/>
      <c r="C33" s="73"/>
      <c r="D33" s="81"/>
      <c r="E33" s="66"/>
      <c r="F33" s="66"/>
    </row>
    <row r="34" spans="1:6" x14ac:dyDescent="0.2">
      <c r="A34" s="74"/>
      <c r="B34" s="14"/>
      <c r="C34" s="5"/>
      <c r="D34" s="143"/>
      <c r="E34" s="66"/>
      <c r="F34" s="66"/>
    </row>
    <row r="35" spans="1:6" x14ac:dyDescent="0.2">
      <c r="A35" s="74"/>
      <c r="B35" s="14"/>
      <c r="C35" s="5"/>
      <c r="D35" s="143"/>
      <c r="E35" s="66"/>
      <c r="F35" s="66"/>
    </row>
    <row r="36" spans="1:6" x14ac:dyDescent="0.2">
      <c r="A36" s="74"/>
      <c r="B36" s="14"/>
      <c r="C36" s="5"/>
      <c r="D36" s="143"/>
      <c r="E36" s="66"/>
      <c r="F36" s="66"/>
    </row>
    <row r="37" spans="1:6" x14ac:dyDescent="0.2">
      <c r="A37" s="74"/>
      <c r="B37" s="14"/>
      <c r="C37" s="5"/>
      <c r="D37" s="143"/>
      <c r="E37" s="66"/>
      <c r="F37" s="66"/>
    </row>
    <row r="38" spans="1:6" x14ac:dyDescent="0.2">
      <c r="A38" s="74"/>
      <c r="B38" s="14"/>
      <c r="C38" s="5"/>
      <c r="D38" s="143"/>
      <c r="E38" s="66"/>
      <c r="F38" s="66"/>
    </row>
    <row r="39" spans="1:6" x14ac:dyDescent="0.2">
      <c r="A39" s="74"/>
      <c r="B39" s="14"/>
      <c r="C39" s="5"/>
      <c r="D39" s="143"/>
      <c r="E39" s="66"/>
      <c r="F39" s="66"/>
    </row>
    <row r="40" spans="1:6" x14ac:dyDescent="0.2">
      <c r="A40" s="74"/>
      <c r="B40" s="14"/>
      <c r="C40" s="5"/>
      <c r="D40" s="143"/>
      <c r="E40" s="66"/>
      <c r="F40" s="66"/>
    </row>
    <row r="41" spans="1:6" x14ac:dyDescent="0.2">
      <c r="A41" s="74"/>
      <c r="B41" s="14"/>
      <c r="C41" s="5"/>
      <c r="D41" s="143"/>
      <c r="E41" s="66"/>
      <c r="F41" s="66"/>
    </row>
    <row r="42" spans="1:6" x14ac:dyDescent="0.2">
      <c r="A42" s="74"/>
      <c r="B42" s="14"/>
      <c r="C42" s="5"/>
      <c r="D42" s="143"/>
      <c r="E42" s="66"/>
      <c r="F42" s="66"/>
    </row>
    <row r="43" spans="1:6" x14ac:dyDescent="0.2">
      <c r="A43" s="68"/>
      <c r="B43" s="14"/>
      <c r="C43" s="5"/>
      <c r="D43" s="143"/>
      <c r="E43" s="66"/>
      <c r="F43" s="66"/>
    </row>
    <row r="44" spans="1:6" x14ac:dyDescent="0.2">
      <c r="A44" s="68"/>
      <c r="B44" s="14"/>
      <c r="C44" s="5"/>
      <c r="D44" s="143"/>
      <c r="E44" s="66"/>
      <c r="F44" s="66"/>
    </row>
    <row r="45" spans="1:6" x14ac:dyDescent="0.2">
      <c r="A45" s="74"/>
      <c r="B45" s="14"/>
      <c r="C45" s="5"/>
      <c r="D45" s="143"/>
      <c r="E45" s="66"/>
      <c r="F45" s="66"/>
    </row>
    <row r="46" spans="1:6" x14ac:dyDescent="0.2">
      <c r="A46" s="68"/>
      <c r="B46" s="76"/>
      <c r="C46" s="73"/>
      <c r="D46" s="81"/>
      <c r="E46" s="66"/>
      <c r="F46" s="66"/>
    </row>
    <row r="47" spans="1:6" x14ac:dyDescent="0.2">
      <c r="A47" s="68"/>
      <c r="B47" s="79"/>
      <c r="C47" s="73"/>
      <c r="D47" s="81"/>
      <c r="E47" s="66"/>
      <c r="F47" s="66"/>
    </row>
    <row r="48" spans="1:6" x14ac:dyDescent="0.2">
      <c r="A48" s="68"/>
      <c r="B48" s="79"/>
      <c r="C48" s="73"/>
      <c r="D48" s="81"/>
      <c r="E48" s="66"/>
      <c r="F48" s="66"/>
    </row>
    <row r="49" spans="1:6" x14ac:dyDescent="0.2">
      <c r="A49" s="74"/>
      <c r="B49" s="14"/>
      <c r="C49" s="5"/>
      <c r="D49" s="143"/>
      <c r="E49" s="66"/>
      <c r="F49" s="66"/>
    </row>
    <row r="50" spans="1:6" x14ac:dyDescent="0.2">
      <c r="A50" s="68"/>
      <c r="B50" s="47"/>
      <c r="C50" s="76"/>
      <c r="D50" s="143"/>
      <c r="E50" s="66"/>
      <c r="F50" s="66"/>
    </row>
    <row r="51" spans="1:6" x14ac:dyDescent="0.2">
      <c r="A51" s="74"/>
      <c r="B51" s="76"/>
      <c r="C51" s="80"/>
      <c r="D51" s="81"/>
      <c r="E51" s="66"/>
      <c r="F51" s="66"/>
    </row>
    <row r="52" spans="1:6" x14ac:dyDescent="0.2">
      <c r="A52" s="68"/>
      <c r="B52" s="76"/>
      <c r="C52" s="73"/>
      <c r="D52" s="81"/>
      <c r="E52" s="66"/>
      <c r="F52" s="66"/>
    </row>
    <row r="53" spans="1:6" x14ac:dyDescent="0.2">
      <c r="A53" s="74"/>
      <c r="B53" s="79"/>
      <c r="C53" s="73"/>
      <c r="D53" s="81"/>
      <c r="E53" s="66"/>
      <c r="F53" s="66"/>
    </row>
    <row r="54" spans="1:6" x14ac:dyDescent="0.2">
      <c r="A54" s="68"/>
      <c r="B54" s="79"/>
      <c r="C54" s="73"/>
      <c r="D54" s="81"/>
      <c r="E54" s="66"/>
      <c r="F54" s="66"/>
    </row>
    <row r="55" spans="1:6" x14ac:dyDescent="0.2">
      <c r="A55" s="68"/>
      <c r="B55" s="79"/>
      <c r="C55" s="73"/>
      <c r="D55" s="81"/>
      <c r="E55" s="66"/>
      <c r="F55" s="66"/>
    </row>
    <row r="56" spans="1:6" x14ac:dyDescent="0.2">
      <c r="A56" s="74"/>
      <c r="B56" s="74"/>
      <c r="C56" s="73"/>
      <c r="D56" s="81"/>
      <c r="E56" s="66"/>
      <c r="F56" s="66"/>
    </row>
    <row r="57" spans="1:6" x14ac:dyDescent="0.2">
      <c r="A57" s="68"/>
      <c r="C57" s="5"/>
      <c r="D57" s="81"/>
      <c r="E57" s="66"/>
      <c r="F57" s="66"/>
    </row>
    <row r="58" spans="1:6" x14ac:dyDescent="0.2">
      <c r="A58" s="68"/>
      <c r="C58" s="5"/>
      <c r="D58" s="81"/>
      <c r="E58" s="66"/>
      <c r="F58" s="66"/>
    </row>
    <row r="59" spans="1:6" x14ac:dyDescent="0.2">
      <c r="A59" s="68"/>
      <c r="B59" s="76"/>
      <c r="C59" s="73"/>
      <c r="D59" s="81"/>
      <c r="E59" s="66"/>
      <c r="F59" s="66"/>
    </row>
    <row r="60" spans="1:6" x14ac:dyDescent="0.2">
      <c r="A60" s="68"/>
      <c r="B60" s="14"/>
      <c r="C60" s="5"/>
      <c r="D60" s="143"/>
      <c r="E60" s="66"/>
      <c r="F60" s="66"/>
    </row>
    <row r="61" spans="1:6" x14ac:dyDescent="0.2">
      <c r="A61" s="68"/>
      <c r="B61" s="14"/>
      <c r="C61" s="5"/>
      <c r="D61" s="143"/>
      <c r="E61" s="66"/>
      <c r="F61" s="66"/>
    </row>
    <row r="62" spans="1:6" x14ac:dyDescent="0.2">
      <c r="A62" s="825">
        <v>5900</v>
      </c>
      <c r="B62" s="828" t="s">
        <v>15</v>
      </c>
      <c r="C62" s="828"/>
      <c r="D62" s="828"/>
      <c r="E62" s="829"/>
      <c r="F62" s="833"/>
    </row>
    <row r="63" spans="1:6" x14ac:dyDescent="0.2">
      <c r="A63" s="826"/>
      <c r="B63" s="831"/>
      <c r="C63" s="831"/>
      <c r="D63" s="831"/>
      <c r="E63" s="832"/>
      <c r="F63" s="834"/>
    </row>
  </sheetData>
  <mergeCells count="9">
    <mergeCell ref="E2:E3"/>
    <mergeCell ref="F2:F3"/>
    <mergeCell ref="A62:A63"/>
    <mergeCell ref="B62:E63"/>
    <mergeCell ref="F62:F63"/>
    <mergeCell ref="A2:A3"/>
    <mergeCell ref="B2:B3"/>
    <mergeCell ref="C2:C3"/>
    <mergeCell ref="D2:D3"/>
  </mergeCells>
  <phoneticPr fontId="11" type="noConversion"/>
  <pageMargins left="0.74803149606299213" right="0.43307086614173229" top="0.98425196850393704" bottom="0.98425196850393704" header="0.51181102362204722" footer="0.51181102362204722"/>
  <pageSetup paperSize="9" scale="87" firstPageNumber="24" orientation="portrait" useFirstPageNumber="1" r:id="rId1"/>
  <headerFooter alignWithMargins="0">
    <oddHeader>&amp;L&amp;"Arial Narrow,Bold"
BID NO: 08/24/25: UPGRADING HONEYVILLE TO PAVED CONCRETE INTERLOCKING BRICKS
SCHEDULE A: ROADWORKS
&amp;R&amp;"Arial Narrow,Regular"
&amp;"Arial Narrow,Bold"SECTION 5900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259D9-59FF-4931-B0CE-C3B580750FC4}">
  <dimension ref="A2:F56"/>
  <sheetViews>
    <sheetView view="pageLayout" zoomScaleNormal="100" zoomScaleSheetLayoutView="100" workbookViewId="0">
      <selection activeCell="D13" sqref="D13"/>
    </sheetView>
  </sheetViews>
  <sheetFormatPr defaultRowHeight="12.75" x14ac:dyDescent="0.2"/>
  <cols>
    <col min="1" max="1" width="8.28515625" style="70" customWidth="1"/>
    <col min="2" max="2" width="46.7109375" style="70" customWidth="1"/>
    <col min="3" max="3" width="10.140625" style="70" customWidth="1"/>
    <col min="4" max="4" width="12.5703125" style="141" customWidth="1"/>
    <col min="5" max="5" width="12" style="112" customWidth="1"/>
    <col min="6" max="6" width="13.42578125" style="112" customWidth="1"/>
    <col min="7" max="7" width="9.140625" style="70"/>
    <col min="8" max="10" width="5" style="70" customWidth="1"/>
    <col min="11" max="16384" width="9.140625" style="70"/>
  </cols>
  <sheetData>
    <row r="2" spans="1:6" x14ac:dyDescent="0.2">
      <c r="A2" s="825" t="s">
        <v>2</v>
      </c>
      <c r="B2" s="901" t="s">
        <v>3</v>
      </c>
      <c r="C2" s="825" t="s">
        <v>4</v>
      </c>
      <c r="D2" s="855" t="s">
        <v>5</v>
      </c>
      <c r="E2" s="838" t="s">
        <v>6</v>
      </c>
      <c r="F2" s="838" t="s">
        <v>7</v>
      </c>
    </row>
    <row r="3" spans="1:6" x14ac:dyDescent="0.2">
      <c r="A3" s="900"/>
      <c r="B3" s="902"/>
      <c r="C3" s="900"/>
      <c r="D3" s="903"/>
      <c r="E3" s="899"/>
      <c r="F3" s="899"/>
    </row>
    <row r="4" spans="1:6" x14ac:dyDescent="0.2">
      <c r="A4" s="790"/>
      <c r="B4" s="83"/>
      <c r="C4" s="791"/>
      <c r="D4" s="148"/>
      <c r="E4" s="792"/>
      <c r="F4" s="793"/>
    </row>
    <row r="5" spans="1:6" x14ac:dyDescent="0.2">
      <c r="A5" s="420">
        <v>7300</v>
      </c>
      <c r="B5" s="421" t="s">
        <v>599</v>
      </c>
      <c r="C5" s="794"/>
      <c r="D5" s="795"/>
      <c r="E5" s="431"/>
      <c r="F5" s="164"/>
    </row>
    <row r="6" spans="1:6" x14ac:dyDescent="0.2">
      <c r="A6" s="422"/>
      <c r="B6" s="421"/>
      <c r="C6" s="794"/>
      <c r="D6" s="795"/>
      <c r="E6" s="431"/>
      <c r="F6" s="164"/>
    </row>
    <row r="7" spans="1:6" x14ac:dyDescent="0.2">
      <c r="A7" s="796"/>
      <c r="B7" s="797" t="s">
        <v>600</v>
      </c>
      <c r="C7" s="797"/>
      <c r="D7" s="798"/>
      <c r="E7" s="799"/>
      <c r="F7" s="164"/>
    </row>
    <row r="8" spans="1:6" x14ac:dyDescent="0.2">
      <c r="A8" s="800"/>
      <c r="B8" s="801" t="s">
        <v>601</v>
      </c>
      <c r="C8" s="423" t="s">
        <v>18</v>
      </c>
      <c r="D8" s="424"/>
      <c r="E8" s="423"/>
      <c r="F8" s="802" t="s">
        <v>92</v>
      </c>
    </row>
    <row r="9" spans="1:6" x14ac:dyDescent="0.2">
      <c r="A9" s="800"/>
      <c r="B9" s="124"/>
      <c r="C9" s="423"/>
      <c r="D9" s="424"/>
      <c r="E9" s="423"/>
      <c r="F9" s="164"/>
    </row>
    <row r="10" spans="1:6" x14ac:dyDescent="0.2">
      <c r="A10" s="800"/>
      <c r="B10" s="798" t="s">
        <v>602</v>
      </c>
      <c r="C10" s="425"/>
      <c r="D10" s="426"/>
      <c r="E10" s="423"/>
      <c r="F10" s="386" t="s">
        <v>92</v>
      </c>
    </row>
    <row r="11" spans="1:6" x14ac:dyDescent="0.2">
      <c r="A11" s="213"/>
      <c r="B11" s="798" t="s">
        <v>603</v>
      </c>
      <c r="C11" s="423" t="s">
        <v>18</v>
      </c>
      <c r="D11" s="424"/>
      <c r="E11" s="423"/>
      <c r="F11" s="164"/>
    </row>
    <row r="12" spans="1:6" x14ac:dyDescent="0.2">
      <c r="A12" s="800"/>
      <c r="B12" s="798"/>
      <c r="C12" s="427"/>
      <c r="D12" s="424"/>
      <c r="E12" s="423"/>
      <c r="F12" s="164"/>
    </row>
    <row r="13" spans="1:6" ht="25.5" x14ac:dyDescent="0.2">
      <c r="A13" s="800" t="s">
        <v>293</v>
      </c>
      <c r="B13" s="803" t="s">
        <v>640</v>
      </c>
      <c r="C13" s="209" t="s">
        <v>18</v>
      </c>
      <c r="D13" s="210">
        <v>25201.000000000004</v>
      </c>
      <c r="E13" s="209"/>
      <c r="F13" s="381"/>
    </row>
    <row r="14" spans="1:6" s="83" customFormat="1" x14ac:dyDescent="0.2">
      <c r="A14" s="213"/>
      <c r="B14" s="798"/>
      <c r="C14" s="428"/>
      <c r="D14" s="429"/>
      <c r="E14" s="430"/>
      <c r="F14" s="381"/>
    </row>
    <row r="15" spans="1:6" x14ac:dyDescent="0.2">
      <c r="A15" s="800"/>
      <c r="B15" s="804"/>
      <c r="C15" s="212"/>
      <c r="D15" s="213"/>
      <c r="E15" s="431"/>
      <c r="F15" s="381"/>
    </row>
    <row r="16" spans="1:6" ht="24" x14ac:dyDescent="0.2">
      <c r="A16" s="214" t="s">
        <v>604</v>
      </c>
      <c r="B16" s="215" t="s">
        <v>498</v>
      </c>
      <c r="C16" s="209"/>
      <c r="D16" s="210"/>
      <c r="E16" s="209"/>
      <c r="F16" s="381"/>
    </row>
    <row r="17" spans="1:6" x14ac:dyDescent="0.2">
      <c r="A17" s="210"/>
      <c r="B17" s="432"/>
      <c r="C17" s="209"/>
      <c r="D17" s="210"/>
      <c r="E17" s="209"/>
      <c r="F17" s="381"/>
    </row>
    <row r="18" spans="1:6" x14ac:dyDescent="0.2">
      <c r="A18" s="214" t="s">
        <v>293</v>
      </c>
      <c r="B18" s="432" t="s">
        <v>499</v>
      </c>
      <c r="C18" s="209" t="s">
        <v>43</v>
      </c>
      <c r="D18" s="210">
        <v>188.10000000000002</v>
      </c>
      <c r="E18" s="209"/>
      <c r="F18" s="381"/>
    </row>
    <row r="19" spans="1:6" x14ac:dyDescent="0.2">
      <c r="A19" s="210"/>
      <c r="B19" s="432"/>
      <c r="C19" s="209"/>
      <c r="D19" s="210"/>
      <c r="E19" s="209"/>
      <c r="F19" s="381"/>
    </row>
    <row r="20" spans="1:6" ht="24" x14ac:dyDescent="0.2">
      <c r="A20" s="214" t="s">
        <v>605</v>
      </c>
      <c r="B20" s="215" t="s">
        <v>606</v>
      </c>
      <c r="C20" s="209"/>
      <c r="D20" s="210"/>
      <c r="E20" s="209"/>
      <c r="F20" s="381"/>
    </row>
    <row r="21" spans="1:6" x14ac:dyDescent="0.2">
      <c r="A21" s="210"/>
      <c r="B21" s="432"/>
      <c r="C21" s="209"/>
      <c r="D21" s="210"/>
      <c r="E21" s="209"/>
      <c r="F21" s="381"/>
    </row>
    <row r="22" spans="1:6" x14ac:dyDescent="0.2">
      <c r="A22" s="210"/>
      <c r="B22" s="432" t="s">
        <v>607</v>
      </c>
      <c r="C22" s="209" t="s">
        <v>301</v>
      </c>
      <c r="D22" s="210"/>
      <c r="E22" s="209"/>
      <c r="F22" s="381">
        <v>250000</v>
      </c>
    </row>
    <row r="23" spans="1:6" x14ac:dyDescent="0.2">
      <c r="A23" s="210"/>
      <c r="B23" s="432"/>
      <c r="C23" s="209"/>
      <c r="D23" s="210"/>
      <c r="E23" s="209"/>
      <c r="F23" s="381"/>
    </row>
    <row r="24" spans="1:6" ht="24" x14ac:dyDescent="0.2">
      <c r="A24" s="210"/>
      <c r="B24" s="432" t="s">
        <v>608</v>
      </c>
      <c r="C24" s="209" t="s">
        <v>32</v>
      </c>
      <c r="D24" s="394">
        <v>250000</v>
      </c>
      <c r="E24" s="433"/>
      <c r="F24" s="381"/>
    </row>
    <row r="25" spans="1:6" x14ac:dyDescent="0.2">
      <c r="A25" s="210"/>
      <c r="B25" s="432"/>
      <c r="C25" s="209"/>
      <c r="D25" s="210"/>
      <c r="E25" s="209"/>
      <c r="F25" s="164"/>
    </row>
    <row r="26" spans="1:6" ht="24" x14ac:dyDescent="0.2">
      <c r="A26" s="214" t="s">
        <v>641</v>
      </c>
      <c r="B26" s="215" t="s">
        <v>500</v>
      </c>
      <c r="C26" s="209"/>
      <c r="D26" s="210"/>
      <c r="E26" s="403"/>
      <c r="F26" s="382"/>
    </row>
    <row r="27" spans="1:6" ht="38.25" x14ac:dyDescent="0.2">
      <c r="A27" s="422" t="s">
        <v>293</v>
      </c>
      <c r="B27" s="789" t="s">
        <v>501</v>
      </c>
      <c r="C27" s="212" t="s">
        <v>56</v>
      </c>
      <c r="D27" s="213">
        <v>10</v>
      </c>
      <c r="E27" s="403"/>
      <c r="F27" s="382"/>
    </row>
    <row r="28" spans="1:6" x14ac:dyDescent="0.2">
      <c r="A28" s="97"/>
      <c r="B28" s="2"/>
      <c r="C28" s="37"/>
      <c r="D28" s="148"/>
      <c r="E28" s="164"/>
      <c r="F28" s="164"/>
    </row>
    <row r="29" spans="1:6" x14ac:dyDescent="0.2">
      <c r="A29" s="531"/>
      <c r="B29" s="83"/>
      <c r="C29" s="37"/>
      <c r="D29" s="110"/>
      <c r="E29" s="164"/>
      <c r="F29" s="164"/>
    </row>
    <row r="30" spans="1:6" x14ac:dyDescent="0.2">
      <c r="A30" s="97"/>
      <c r="B30" s="83"/>
      <c r="C30" s="37"/>
      <c r="D30" s="110"/>
      <c r="E30" s="164"/>
      <c r="F30" s="164"/>
    </row>
    <row r="31" spans="1:6" x14ac:dyDescent="0.2">
      <c r="A31" s="97"/>
      <c r="B31" s="538"/>
      <c r="C31" s="88"/>
      <c r="D31" s="110"/>
      <c r="E31" s="164"/>
      <c r="F31" s="164"/>
    </row>
    <row r="32" spans="1:6" x14ac:dyDescent="0.2">
      <c r="A32" s="531"/>
      <c r="B32" s="2"/>
      <c r="C32" s="37"/>
      <c r="D32" s="148"/>
      <c r="E32" s="164"/>
      <c r="F32" s="164"/>
    </row>
    <row r="33" spans="1:6" x14ac:dyDescent="0.2">
      <c r="A33" s="531"/>
      <c r="B33" s="2"/>
      <c r="C33" s="37"/>
      <c r="D33" s="148"/>
      <c r="E33" s="164"/>
      <c r="F33" s="164"/>
    </row>
    <row r="34" spans="1:6" x14ac:dyDescent="0.2">
      <c r="A34" s="531"/>
      <c r="B34" s="2"/>
      <c r="C34" s="37"/>
      <c r="D34" s="148"/>
      <c r="E34" s="164"/>
      <c r="F34" s="164"/>
    </row>
    <row r="35" spans="1:6" x14ac:dyDescent="0.2">
      <c r="A35" s="531"/>
      <c r="B35" s="2"/>
      <c r="C35" s="37"/>
      <c r="D35" s="148"/>
      <c r="E35" s="164"/>
      <c r="F35" s="164"/>
    </row>
    <row r="36" spans="1:6" x14ac:dyDescent="0.2">
      <c r="A36" s="531"/>
      <c r="B36" s="2"/>
      <c r="C36" s="37"/>
      <c r="D36" s="148"/>
      <c r="E36" s="164"/>
      <c r="F36" s="164"/>
    </row>
    <row r="37" spans="1:6" x14ac:dyDescent="0.2">
      <c r="A37" s="531"/>
      <c r="B37" s="2"/>
      <c r="C37" s="37"/>
      <c r="D37" s="148"/>
      <c r="E37" s="164"/>
      <c r="F37" s="164"/>
    </row>
    <row r="38" spans="1:6" x14ac:dyDescent="0.2">
      <c r="A38" s="531"/>
      <c r="B38" s="2"/>
      <c r="C38" s="37"/>
      <c r="D38" s="148"/>
      <c r="E38" s="164"/>
      <c r="F38" s="164"/>
    </row>
    <row r="39" spans="1:6" x14ac:dyDescent="0.2">
      <c r="A39" s="531"/>
      <c r="B39" s="2"/>
      <c r="C39" s="37"/>
      <c r="D39" s="148"/>
      <c r="E39" s="164"/>
      <c r="F39" s="164"/>
    </row>
    <row r="40" spans="1:6" x14ac:dyDescent="0.2">
      <c r="A40" s="97"/>
      <c r="B40" s="538"/>
      <c r="C40" s="88"/>
      <c r="D40" s="110"/>
      <c r="E40" s="164"/>
      <c r="F40" s="164"/>
    </row>
    <row r="41" spans="1:6" x14ac:dyDescent="0.2">
      <c r="A41" s="97"/>
      <c r="B41" s="62"/>
      <c r="C41" s="88"/>
      <c r="D41" s="110"/>
      <c r="E41" s="164"/>
      <c r="F41" s="164"/>
    </row>
    <row r="42" spans="1:6" x14ac:dyDescent="0.2">
      <c r="A42" s="97"/>
      <c r="B42" s="62"/>
      <c r="C42" s="88"/>
      <c r="D42" s="110"/>
      <c r="E42" s="164"/>
      <c r="F42" s="164"/>
    </row>
    <row r="43" spans="1:6" x14ac:dyDescent="0.2">
      <c r="A43" s="531"/>
      <c r="B43" s="2"/>
      <c r="C43" s="37"/>
      <c r="D43" s="148"/>
      <c r="E43" s="164"/>
      <c r="F43" s="164"/>
    </row>
    <row r="44" spans="1:6" x14ac:dyDescent="0.2">
      <c r="A44" s="97"/>
      <c r="B44" s="1"/>
      <c r="C44" s="538"/>
      <c r="D44" s="148"/>
      <c r="E44" s="164"/>
      <c r="F44" s="164"/>
    </row>
    <row r="45" spans="1:6" x14ac:dyDescent="0.2">
      <c r="A45" s="531"/>
      <c r="B45" s="538"/>
      <c r="C45" s="543"/>
      <c r="D45" s="110"/>
      <c r="E45" s="164"/>
      <c r="F45" s="164"/>
    </row>
    <row r="46" spans="1:6" x14ac:dyDescent="0.2">
      <c r="A46" s="97"/>
      <c r="B46" s="538"/>
      <c r="C46" s="88"/>
      <c r="D46" s="110"/>
      <c r="E46" s="164"/>
      <c r="F46" s="164"/>
    </row>
    <row r="47" spans="1:6" x14ac:dyDescent="0.2">
      <c r="A47" s="531"/>
      <c r="B47" s="62"/>
      <c r="C47" s="88"/>
      <c r="D47" s="110"/>
      <c r="E47" s="164"/>
      <c r="F47" s="164"/>
    </row>
    <row r="48" spans="1:6" x14ac:dyDescent="0.2">
      <c r="A48" s="97"/>
      <c r="B48" s="62"/>
      <c r="C48" s="88"/>
      <c r="D48" s="110"/>
      <c r="E48" s="164"/>
      <c r="F48" s="164"/>
    </row>
    <row r="49" spans="1:6" x14ac:dyDescent="0.2">
      <c r="A49" s="97"/>
      <c r="B49" s="62"/>
      <c r="C49" s="88"/>
      <c r="D49" s="110"/>
      <c r="E49" s="164"/>
      <c r="F49" s="164"/>
    </row>
    <row r="50" spans="1:6" x14ac:dyDescent="0.2">
      <c r="A50" s="531"/>
      <c r="B50" s="531"/>
      <c r="C50" s="88"/>
      <c r="D50" s="110"/>
      <c r="E50" s="164"/>
      <c r="F50" s="164"/>
    </row>
    <row r="51" spans="1:6" x14ac:dyDescent="0.2">
      <c r="A51" s="97"/>
      <c r="B51" s="83"/>
      <c r="C51" s="37"/>
      <c r="D51" s="110"/>
      <c r="E51" s="164"/>
      <c r="F51" s="164"/>
    </row>
    <row r="52" spans="1:6" x14ac:dyDescent="0.2">
      <c r="A52" s="97"/>
      <c r="B52" s="83"/>
      <c r="C52" s="37"/>
      <c r="D52" s="110"/>
      <c r="E52" s="164"/>
      <c r="F52" s="164"/>
    </row>
    <row r="53" spans="1:6" x14ac:dyDescent="0.2">
      <c r="A53" s="97"/>
      <c r="B53" s="538"/>
      <c r="C53" s="88"/>
      <c r="D53" s="110"/>
      <c r="E53" s="164"/>
      <c r="F53" s="164"/>
    </row>
    <row r="54" spans="1:6" x14ac:dyDescent="0.2">
      <c r="A54" s="97"/>
      <c r="B54" s="2"/>
      <c r="C54" s="37"/>
      <c r="D54" s="148"/>
      <c r="E54" s="164"/>
      <c r="F54" s="164"/>
    </row>
    <row r="55" spans="1:6" x14ac:dyDescent="0.2">
      <c r="A55" s="97"/>
      <c r="B55" s="2"/>
      <c r="C55" s="37"/>
      <c r="D55" s="148"/>
      <c r="E55" s="164"/>
      <c r="F55" s="164"/>
    </row>
    <row r="56" spans="1:6" ht="30" customHeight="1" x14ac:dyDescent="0.2">
      <c r="A56" s="31">
        <v>7300</v>
      </c>
      <c r="B56" s="828" t="s">
        <v>15</v>
      </c>
      <c r="C56" s="828"/>
      <c r="D56" s="828"/>
      <c r="E56" s="829"/>
      <c r="F56" s="417"/>
    </row>
  </sheetData>
  <mergeCells count="7">
    <mergeCell ref="F2:F3"/>
    <mergeCell ref="B56:E56"/>
    <mergeCell ref="A2:A3"/>
    <mergeCell ref="B2:B3"/>
    <mergeCell ref="C2:C3"/>
    <mergeCell ref="D2:D3"/>
    <mergeCell ref="E2:E3"/>
  </mergeCells>
  <pageMargins left="0.74803149606299213" right="0.43307086614173229" top="0.98425196850393704" bottom="0.98425196850393704" header="0.51181102362204722" footer="0.51181102362204722"/>
  <pageSetup paperSize="9" scale="84" firstPageNumber="24" orientation="portrait" useFirstPageNumber="1" r:id="rId1"/>
  <headerFooter alignWithMargins="0">
    <oddHeader>&amp;L&amp;"Arial Narrow,Bold"
BID NO: 08/24/25: UPGRADING HONEYVILLE TO PAVED CONCRETE INTERLOCKING BRICKS
SCHEDULE A: ROADWORKS
&amp;R&amp;"Arial Narrow,Regular"
&amp;"Arial Narrow,Bold"SECTION 5900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62"/>
  <sheetViews>
    <sheetView view="pageLayout" topLeftCell="A7" zoomScaleNormal="100" zoomScaleSheetLayoutView="100" workbookViewId="0">
      <selection activeCell="B27" sqref="B27:B28"/>
    </sheetView>
  </sheetViews>
  <sheetFormatPr defaultRowHeight="12.75" x14ac:dyDescent="0.2"/>
  <cols>
    <col min="1" max="1" width="8.85546875" style="70" customWidth="1"/>
    <col min="2" max="2" width="47.28515625" style="70" customWidth="1"/>
    <col min="3" max="3" width="9.42578125" style="70" customWidth="1"/>
    <col min="4" max="4" width="10.7109375" style="141" customWidth="1"/>
    <col min="5" max="5" width="9.7109375" style="112" customWidth="1"/>
    <col min="6" max="6" width="11.85546875" style="112" customWidth="1"/>
    <col min="7" max="7" width="9.140625" style="70"/>
    <col min="8" max="10" width="5" style="70" customWidth="1"/>
    <col min="11" max="16384" width="9.140625" style="70"/>
  </cols>
  <sheetData>
    <row r="2" spans="1:6" x14ac:dyDescent="0.2">
      <c r="A2" s="825" t="s">
        <v>2</v>
      </c>
      <c r="B2" s="901" t="s">
        <v>3</v>
      </c>
      <c r="C2" s="825" t="s">
        <v>4</v>
      </c>
      <c r="D2" s="855" t="s">
        <v>5</v>
      </c>
      <c r="E2" s="838" t="s">
        <v>6</v>
      </c>
      <c r="F2" s="838" t="s">
        <v>7</v>
      </c>
    </row>
    <row r="3" spans="1:6" x14ac:dyDescent="0.2">
      <c r="A3" s="900"/>
      <c r="B3" s="902"/>
      <c r="C3" s="900"/>
      <c r="D3" s="903"/>
      <c r="E3" s="899"/>
      <c r="F3" s="899"/>
    </row>
    <row r="4" spans="1:6" x14ac:dyDescent="0.2">
      <c r="A4" s="71"/>
      <c r="C4" s="72"/>
      <c r="D4" s="143"/>
      <c r="E4" s="159"/>
      <c r="F4" s="160"/>
    </row>
    <row r="5" spans="1:6" x14ac:dyDescent="0.2">
      <c r="A5" s="121">
        <v>81</v>
      </c>
      <c r="B5" s="122" t="s">
        <v>468</v>
      </c>
      <c r="C5" s="18"/>
      <c r="D5" s="145"/>
      <c r="E5" s="152"/>
      <c r="F5" s="152"/>
    </row>
    <row r="6" spans="1:6" x14ac:dyDescent="0.2">
      <c r="A6" s="114"/>
      <c r="B6" s="21"/>
      <c r="C6" s="18"/>
      <c r="D6" s="145"/>
      <c r="E6" s="152"/>
      <c r="F6" s="152"/>
    </row>
    <row r="7" spans="1:6" x14ac:dyDescent="0.2">
      <c r="A7" s="22">
        <v>81.02</v>
      </c>
      <c r="B7" s="21" t="s">
        <v>55</v>
      </c>
      <c r="C7" s="18"/>
      <c r="D7" s="146"/>
      <c r="E7" s="152"/>
      <c r="F7" s="152"/>
    </row>
    <row r="8" spans="1:6" x14ac:dyDescent="0.2">
      <c r="A8" s="22"/>
      <c r="B8" s="21"/>
      <c r="C8" s="18"/>
      <c r="D8" s="145"/>
      <c r="E8" s="152"/>
      <c r="F8" s="152"/>
    </row>
    <row r="9" spans="1:6" s="83" customFormat="1" ht="16.5" customHeight="1" x14ac:dyDescent="0.2">
      <c r="A9" s="102"/>
      <c r="B9" s="4" t="s">
        <v>469</v>
      </c>
      <c r="C9" s="103" t="s">
        <v>33</v>
      </c>
      <c r="D9" s="193"/>
      <c r="E9" s="375"/>
      <c r="F9" s="375">
        <v>150000</v>
      </c>
    </row>
    <row r="10" spans="1:6" x14ac:dyDescent="0.2">
      <c r="A10" s="27"/>
      <c r="B10" s="6"/>
      <c r="C10" s="27"/>
      <c r="D10" s="8"/>
      <c r="E10" s="152"/>
      <c r="F10" s="152"/>
    </row>
    <row r="11" spans="1:6" s="83" customFormat="1" ht="24" x14ac:dyDescent="0.2">
      <c r="A11" s="103"/>
      <c r="B11" s="135" t="s">
        <v>470</v>
      </c>
      <c r="C11" s="136" t="s">
        <v>32</v>
      </c>
      <c r="D11" s="125">
        <f>F9</f>
        <v>150000</v>
      </c>
      <c r="E11" s="179"/>
      <c r="F11" s="375"/>
    </row>
    <row r="12" spans="1:6" x14ac:dyDescent="0.2">
      <c r="A12" s="27"/>
      <c r="B12" s="23"/>
      <c r="C12" s="24"/>
      <c r="D12" s="8"/>
      <c r="E12" s="152" t="s">
        <v>438</v>
      </c>
      <c r="F12" s="152"/>
    </row>
    <row r="13" spans="1:6" x14ac:dyDescent="0.2">
      <c r="A13" s="27"/>
      <c r="B13" s="115"/>
      <c r="C13" s="116"/>
      <c r="D13" s="142"/>
      <c r="E13" s="162"/>
      <c r="F13" s="162"/>
    </row>
    <row r="14" spans="1:6" s="83" customFormat="1" x14ac:dyDescent="0.2">
      <c r="A14" s="22"/>
      <c r="B14" s="21"/>
      <c r="C14" s="27"/>
      <c r="D14" s="146"/>
      <c r="E14" s="152"/>
      <c r="F14" s="152"/>
    </row>
    <row r="15" spans="1:6" x14ac:dyDescent="0.2">
      <c r="A15" s="117"/>
      <c r="B15" s="118"/>
      <c r="C15" s="116"/>
      <c r="D15" s="142"/>
      <c r="E15" s="162"/>
      <c r="F15" s="162"/>
    </row>
    <row r="16" spans="1:6" x14ac:dyDescent="0.2">
      <c r="A16" s="116"/>
      <c r="B16" s="119"/>
      <c r="C16" s="116"/>
      <c r="D16" s="142"/>
      <c r="E16" s="162"/>
      <c r="F16" s="162"/>
    </row>
    <row r="17" spans="1:6" x14ac:dyDescent="0.2">
      <c r="A17" s="116"/>
      <c r="B17" s="119"/>
      <c r="C17" s="120"/>
      <c r="D17" s="142"/>
      <c r="E17" s="162"/>
      <c r="F17" s="162"/>
    </row>
    <row r="18" spans="1:6" x14ac:dyDescent="0.2">
      <c r="A18" s="116"/>
      <c r="B18" s="119"/>
      <c r="C18" s="116"/>
      <c r="D18" s="142"/>
      <c r="E18" s="162"/>
      <c r="F18" s="162"/>
    </row>
    <row r="19" spans="1:6" x14ac:dyDescent="0.2">
      <c r="A19" s="117"/>
      <c r="B19" s="118"/>
      <c r="C19" s="116"/>
      <c r="D19" s="142"/>
      <c r="E19" s="162"/>
      <c r="F19" s="162"/>
    </row>
    <row r="20" spans="1:6" x14ac:dyDescent="0.2">
      <c r="A20" s="116"/>
      <c r="B20" s="119"/>
      <c r="C20" s="116"/>
      <c r="D20" s="142"/>
      <c r="E20" s="162"/>
      <c r="F20" s="162"/>
    </row>
    <row r="21" spans="1:6" x14ac:dyDescent="0.2">
      <c r="A21" s="116"/>
      <c r="B21" s="119"/>
      <c r="C21" s="116"/>
      <c r="D21" s="142"/>
      <c r="E21" s="162"/>
      <c r="F21" s="162"/>
    </row>
    <row r="22" spans="1:6" x14ac:dyDescent="0.2">
      <c r="A22" s="116"/>
      <c r="B22" s="119"/>
      <c r="C22" s="116"/>
      <c r="D22" s="142"/>
      <c r="E22" s="162"/>
      <c r="F22" s="162"/>
    </row>
    <row r="23" spans="1:6" x14ac:dyDescent="0.2">
      <c r="A23" s="116"/>
      <c r="B23" s="119"/>
      <c r="C23" s="116"/>
      <c r="D23" s="142"/>
      <c r="E23" s="162"/>
      <c r="F23" s="162"/>
    </row>
    <row r="24" spans="1:6" x14ac:dyDescent="0.2">
      <c r="A24" s="116"/>
      <c r="B24" s="119"/>
      <c r="C24" s="116"/>
      <c r="D24" s="142"/>
      <c r="E24" s="162"/>
      <c r="F24" s="162"/>
    </row>
    <row r="25" spans="1:6" x14ac:dyDescent="0.2">
      <c r="A25" s="117"/>
      <c r="B25" s="118"/>
      <c r="C25" s="120"/>
      <c r="D25" s="147"/>
      <c r="E25" s="163"/>
      <c r="F25" s="152"/>
    </row>
    <row r="26" spans="1:6" x14ac:dyDescent="0.2">
      <c r="A26" s="18"/>
      <c r="B26" s="18"/>
      <c r="C26" s="27"/>
      <c r="D26" s="8"/>
      <c r="E26" s="152"/>
      <c r="F26" s="152"/>
    </row>
    <row r="27" spans="1:6" x14ac:dyDescent="0.2">
      <c r="A27" s="22"/>
      <c r="B27" s="904"/>
      <c r="C27" s="116"/>
      <c r="D27" s="146"/>
      <c r="E27" s="152"/>
      <c r="F27" s="152"/>
    </row>
    <row r="28" spans="1:6" x14ac:dyDescent="0.2">
      <c r="A28" s="22"/>
      <c r="B28" s="904"/>
      <c r="C28" s="116"/>
      <c r="D28" s="146"/>
      <c r="E28" s="152"/>
      <c r="F28" s="152"/>
    </row>
    <row r="29" spans="1:6" x14ac:dyDescent="0.2">
      <c r="A29" s="22"/>
      <c r="B29" s="138"/>
      <c r="C29" s="116"/>
      <c r="D29" s="146"/>
      <c r="E29" s="152"/>
      <c r="F29" s="152"/>
    </row>
    <row r="30" spans="1:6" x14ac:dyDescent="0.2">
      <c r="A30" s="22"/>
      <c r="B30" s="138"/>
      <c r="C30" s="116"/>
      <c r="D30" s="146"/>
      <c r="E30" s="152"/>
      <c r="F30" s="152"/>
    </row>
    <row r="31" spans="1:6" x14ac:dyDescent="0.2">
      <c r="A31" s="22"/>
      <c r="B31" s="138"/>
      <c r="C31" s="116"/>
      <c r="D31" s="146"/>
      <c r="E31" s="152"/>
      <c r="F31" s="152"/>
    </row>
    <row r="32" spans="1:6" x14ac:dyDescent="0.2">
      <c r="A32" s="22"/>
      <c r="B32" s="138"/>
      <c r="C32" s="116"/>
      <c r="D32" s="146"/>
      <c r="E32" s="152"/>
      <c r="F32" s="152"/>
    </row>
    <row r="33" spans="1:6" x14ac:dyDescent="0.2">
      <c r="A33" s="22"/>
      <c r="B33" s="138"/>
      <c r="C33" s="116"/>
      <c r="D33" s="146"/>
      <c r="E33" s="152"/>
      <c r="F33" s="152"/>
    </row>
    <row r="34" spans="1:6" x14ac:dyDescent="0.2">
      <c r="A34" s="22"/>
      <c r="B34" s="138"/>
      <c r="C34" s="116"/>
      <c r="D34" s="146"/>
      <c r="E34" s="152"/>
      <c r="F34" s="152"/>
    </row>
    <row r="35" spans="1:6" x14ac:dyDescent="0.2">
      <c r="A35" s="22"/>
      <c r="B35" s="138"/>
      <c r="C35" s="116"/>
      <c r="D35" s="146"/>
      <c r="E35" s="152"/>
      <c r="F35" s="152"/>
    </row>
    <row r="36" spans="1:6" x14ac:dyDescent="0.2">
      <c r="A36" s="22"/>
      <c r="B36" s="138"/>
      <c r="C36" s="116"/>
      <c r="D36" s="146"/>
      <c r="E36" s="152"/>
      <c r="F36" s="152"/>
    </row>
    <row r="37" spans="1:6" x14ac:dyDescent="0.2">
      <c r="A37" s="18"/>
      <c r="B37" s="6"/>
      <c r="C37" s="27"/>
      <c r="D37" s="8"/>
      <c r="E37" s="152"/>
      <c r="F37" s="152"/>
    </row>
    <row r="38" spans="1:6" x14ac:dyDescent="0.2">
      <c r="A38" s="68"/>
      <c r="B38" s="14"/>
      <c r="C38" s="5"/>
      <c r="D38" s="143"/>
      <c r="E38" s="66"/>
      <c r="F38" s="66"/>
    </row>
    <row r="39" spans="1:6" x14ac:dyDescent="0.2">
      <c r="A39" s="74"/>
      <c r="C39" s="5"/>
      <c r="D39" s="81"/>
      <c r="E39" s="66"/>
      <c r="F39" s="66"/>
    </row>
    <row r="40" spans="1:6" x14ac:dyDescent="0.2">
      <c r="A40" s="68"/>
      <c r="C40" s="5"/>
      <c r="D40" s="81"/>
      <c r="E40" s="66"/>
      <c r="F40" s="66"/>
    </row>
    <row r="41" spans="1:6" x14ac:dyDescent="0.2">
      <c r="A41" s="68"/>
      <c r="B41" s="76"/>
      <c r="C41" s="73"/>
      <c r="D41" s="81"/>
      <c r="E41" s="66"/>
      <c r="F41" s="66"/>
    </row>
    <row r="42" spans="1:6" x14ac:dyDescent="0.2">
      <c r="A42" s="74"/>
      <c r="B42" s="14"/>
      <c r="C42" s="5"/>
      <c r="D42" s="143"/>
      <c r="E42" s="66"/>
      <c r="F42" s="66"/>
    </row>
    <row r="43" spans="1:6" x14ac:dyDescent="0.2">
      <c r="A43" s="68"/>
      <c r="B43" s="14"/>
      <c r="C43" s="5"/>
      <c r="D43" s="143"/>
      <c r="E43" s="66"/>
      <c r="F43" s="66"/>
    </row>
    <row r="44" spans="1:6" x14ac:dyDescent="0.2">
      <c r="A44" s="68"/>
      <c r="B44" s="14"/>
      <c r="C44" s="5"/>
      <c r="D44" s="143"/>
      <c r="E44" s="66"/>
      <c r="F44" s="66"/>
    </row>
    <row r="45" spans="1:6" x14ac:dyDescent="0.2">
      <c r="A45" s="74"/>
      <c r="B45" s="14"/>
      <c r="C45" s="5"/>
      <c r="D45" s="143"/>
      <c r="E45" s="66"/>
      <c r="F45" s="66"/>
    </row>
    <row r="46" spans="1:6" x14ac:dyDescent="0.2">
      <c r="A46" s="68"/>
      <c r="B46" s="76"/>
      <c r="C46" s="73"/>
      <c r="D46" s="81"/>
      <c r="E46" s="66"/>
      <c r="F46" s="66"/>
    </row>
    <row r="47" spans="1:6" x14ac:dyDescent="0.2">
      <c r="A47" s="68"/>
      <c r="B47" s="79"/>
      <c r="C47" s="73"/>
      <c r="D47" s="81"/>
      <c r="E47" s="66"/>
      <c r="F47" s="66"/>
    </row>
    <row r="48" spans="1:6" x14ac:dyDescent="0.2">
      <c r="A48" s="68"/>
      <c r="B48" s="79"/>
      <c r="C48" s="73"/>
      <c r="D48" s="81"/>
      <c r="E48" s="66"/>
      <c r="F48" s="66"/>
    </row>
    <row r="49" spans="1:6" x14ac:dyDescent="0.2">
      <c r="A49" s="74"/>
      <c r="B49" s="14"/>
      <c r="C49" s="5"/>
      <c r="D49" s="143"/>
      <c r="E49" s="66"/>
      <c r="F49" s="66"/>
    </row>
    <row r="50" spans="1:6" x14ac:dyDescent="0.2">
      <c r="A50" s="68"/>
      <c r="B50" s="47"/>
      <c r="C50" s="76"/>
      <c r="D50" s="143"/>
      <c r="E50" s="66"/>
      <c r="F50" s="66"/>
    </row>
    <row r="51" spans="1:6" x14ac:dyDescent="0.2">
      <c r="A51" s="74"/>
      <c r="B51" s="76"/>
      <c r="C51" s="80"/>
      <c r="D51" s="81"/>
      <c r="E51" s="66"/>
      <c r="F51" s="66"/>
    </row>
    <row r="52" spans="1:6" x14ac:dyDescent="0.2">
      <c r="A52" s="68"/>
      <c r="B52" s="76"/>
      <c r="C52" s="73"/>
      <c r="D52" s="81"/>
      <c r="E52" s="66"/>
      <c r="F52" s="66"/>
    </row>
    <row r="53" spans="1:6" x14ac:dyDescent="0.2">
      <c r="A53" s="74"/>
      <c r="B53" s="79"/>
      <c r="C53" s="73"/>
      <c r="D53" s="81"/>
      <c r="E53" s="66"/>
      <c r="F53" s="66"/>
    </row>
    <row r="54" spans="1:6" x14ac:dyDescent="0.2">
      <c r="A54" s="68"/>
      <c r="B54" s="79"/>
      <c r="C54" s="73"/>
      <c r="D54" s="81"/>
      <c r="E54" s="66"/>
      <c r="F54" s="66"/>
    </row>
    <row r="55" spans="1:6" x14ac:dyDescent="0.2">
      <c r="A55" s="68"/>
      <c r="B55" s="79"/>
      <c r="C55" s="73"/>
      <c r="D55" s="81"/>
      <c r="E55" s="66"/>
      <c r="F55" s="66"/>
    </row>
    <row r="56" spans="1:6" x14ac:dyDescent="0.2">
      <c r="A56" s="74"/>
      <c r="B56" s="74"/>
      <c r="C56" s="73"/>
      <c r="D56" s="81"/>
      <c r="E56" s="66"/>
      <c r="F56" s="66"/>
    </row>
    <row r="57" spans="1:6" x14ac:dyDescent="0.2">
      <c r="A57" s="68"/>
      <c r="C57" s="5"/>
      <c r="D57" s="81"/>
      <c r="E57" s="66"/>
      <c r="F57" s="66"/>
    </row>
    <row r="58" spans="1:6" x14ac:dyDescent="0.2">
      <c r="A58" s="68"/>
      <c r="C58" s="5"/>
      <c r="D58" s="81"/>
      <c r="E58" s="66"/>
      <c r="F58" s="66"/>
    </row>
    <row r="59" spans="1:6" x14ac:dyDescent="0.2">
      <c r="A59" s="68"/>
      <c r="B59" s="14"/>
      <c r="C59" s="5"/>
      <c r="D59" s="143"/>
      <c r="E59" s="66"/>
      <c r="F59" s="66"/>
    </row>
    <row r="60" spans="1:6" x14ac:dyDescent="0.2">
      <c r="A60" s="68"/>
      <c r="B60" s="14"/>
      <c r="C60" s="5"/>
      <c r="D60" s="143"/>
      <c r="E60" s="66"/>
      <c r="F60" s="66"/>
    </row>
    <row r="61" spans="1:6" x14ac:dyDescent="0.2">
      <c r="A61" s="825">
        <v>8100</v>
      </c>
      <c r="B61" s="828" t="s">
        <v>15</v>
      </c>
      <c r="C61" s="828"/>
      <c r="D61" s="828"/>
      <c r="E61" s="829"/>
      <c r="F61" s="833"/>
    </row>
    <row r="62" spans="1:6" x14ac:dyDescent="0.2">
      <c r="A62" s="826"/>
      <c r="B62" s="831"/>
      <c r="C62" s="831"/>
      <c r="D62" s="831"/>
      <c r="E62" s="832"/>
      <c r="F62" s="834"/>
    </row>
  </sheetData>
  <mergeCells count="10">
    <mergeCell ref="A61:A62"/>
    <mergeCell ref="B61:E62"/>
    <mergeCell ref="F61:F62"/>
    <mergeCell ref="B27:B28"/>
    <mergeCell ref="A2:A3"/>
    <mergeCell ref="B2:B3"/>
    <mergeCell ref="C2:C3"/>
    <mergeCell ref="D2:D3"/>
    <mergeCell ref="E2:E3"/>
    <mergeCell ref="F2:F3"/>
  </mergeCells>
  <pageMargins left="0.74803149606299213" right="0.43307086614173229" top="0.98425196850393704" bottom="0.98425196850393704" header="0.51181102362204722" footer="0.51181102362204722"/>
  <pageSetup paperSize="9" scale="87" firstPageNumber="24" orientation="portrait" useFirstPageNumber="1" r:id="rId1"/>
  <headerFooter alignWithMargins="0">
    <oddHeader>&amp;L&amp;"Arial Narrow,Bold"
BID NO: 08/24/25: UPGRADING HONEYVILLE TO PAVED CONCRETE INTERLOCKING BRICKS
SCHEDULE A: ROADWORKS
&amp;R&amp;"Arial Narrow,Bold"SECTION 8100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F116"/>
  <sheetViews>
    <sheetView view="pageLayout" zoomScaleNormal="100" zoomScaleSheetLayoutView="100" workbookViewId="0">
      <selection activeCell="F14" sqref="F14"/>
    </sheetView>
  </sheetViews>
  <sheetFormatPr defaultRowHeight="12.75" x14ac:dyDescent="0.2"/>
  <cols>
    <col min="1" max="1" width="8.28515625" style="70" customWidth="1"/>
    <col min="2" max="2" width="44.42578125" style="70" customWidth="1"/>
    <col min="3" max="3" width="11" style="70" customWidth="1"/>
    <col min="4" max="4" width="10.7109375" style="141" customWidth="1"/>
    <col min="5" max="5" width="12.5703125" style="112" customWidth="1"/>
    <col min="6" max="6" width="15.140625" style="112" customWidth="1"/>
    <col min="7" max="16384" width="9.140625" style="70"/>
  </cols>
  <sheetData>
    <row r="2" spans="1:6" x14ac:dyDescent="0.2">
      <c r="A2" s="825" t="s">
        <v>2</v>
      </c>
      <c r="B2" s="836" t="s">
        <v>3</v>
      </c>
      <c r="C2" s="825" t="s">
        <v>4</v>
      </c>
      <c r="D2" s="855" t="s">
        <v>5</v>
      </c>
      <c r="E2" s="838" t="s">
        <v>6</v>
      </c>
      <c r="F2" s="838" t="s">
        <v>7</v>
      </c>
    </row>
    <row r="3" spans="1:6" x14ac:dyDescent="0.2">
      <c r="A3" s="900"/>
      <c r="B3" s="905"/>
      <c r="C3" s="900"/>
      <c r="D3" s="903"/>
      <c r="E3" s="899"/>
      <c r="F3" s="899"/>
    </row>
    <row r="4" spans="1:6" x14ac:dyDescent="0.2">
      <c r="A4" s="71"/>
      <c r="C4" s="72"/>
      <c r="E4" s="159"/>
      <c r="F4" s="160"/>
    </row>
    <row r="5" spans="1:6" x14ac:dyDescent="0.2">
      <c r="A5" s="68" t="s">
        <v>265</v>
      </c>
      <c r="B5" s="14" t="s">
        <v>143</v>
      </c>
      <c r="C5" s="74"/>
      <c r="E5" s="66"/>
      <c r="F5" s="66"/>
    </row>
    <row r="6" spans="1:6" x14ac:dyDescent="0.2">
      <c r="A6" s="75"/>
      <c r="B6" s="14"/>
      <c r="C6" s="74"/>
      <c r="E6" s="66"/>
      <c r="F6" s="66"/>
    </row>
    <row r="7" spans="1:6" x14ac:dyDescent="0.2">
      <c r="A7" s="68" t="s">
        <v>314</v>
      </c>
      <c r="B7" s="14" t="s">
        <v>144</v>
      </c>
      <c r="C7" s="74"/>
      <c r="D7" s="143"/>
      <c r="E7" s="66"/>
      <c r="F7" s="66"/>
    </row>
    <row r="8" spans="1:6" x14ac:dyDescent="0.2">
      <c r="A8" s="68"/>
      <c r="B8" s="14" t="s">
        <v>145</v>
      </c>
      <c r="C8" s="74"/>
      <c r="E8" s="66"/>
      <c r="F8" s="66"/>
    </row>
    <row r="9" spans="1:6" x14ac:dyDescent="0.2">
      <c r="A9" s="68"/>
      <c r="C9" s="5"/>
      <c r="E9" s="66"/>
      <c r="F9" s="66"/>
    </row>
    <row r="10" spans="1:6" x14ac:dyDescent="0.2">
      <c r="A10" s="5"/>
      <c r="B10" s="70" t="s">
        <v>146</v>
      </c>
      <c r="C10" s="5" t="s">
        <v>56</v>
      </c>
      <c r="D10" s="81"/>
      <c r="E10" s="66">
        <v>-5000</v>
      </c>
      <c r="F10" s="66" t="s">
        <v>92</v>
      </c>
    </row>
    <row r="11" spans="1:6" x14ac:dyDescent="0.2">
      <c r="A11" s="5"/>
      <c r="B11" s="84"/>
      <c r="C11" s="73"/>
      <c r="D11" s="81"/>
      <c r="E11" s="66"/>
      <c r="F11" s="66"/>
    </row>
    <row r="12" spans="1:6" x14ac:dyDescent="0.2">
      <c r="A12" s="5"/>
      <c r="B12" s="84" t="s">
        <v>147</v>
      </c>
      <c r="C12" s="73"/>
      <c r="D12" s="81"/>
      <c r="E12" s="66"/>
      <c r="F12" s="66"/>
    </row>
    <row r="13" spans="1:6" x14ac:dyDescent="0.2">
      <c r="A13" s="5"/>
      <c r="B13" s="70" t="s">
        <v>148</v>
      </c>
      <c r="C13" s="5" t="s">
        <v>56</v>
      </c>
      <c r="D13" s="143"/>
      <c r="E13" s="66">
        <v>-10000</v>
      </c>
      <c r="F13" s="66" t="s">
        <v>92</v>
      </c>
    </row>
    <row r="14" spans="1:6" x14ac:dyDescent="0.2">
      <c r="A14" s="68"/>
      <c r="B14" s="14"/>
      <c r="C14" s="5"/>
      <c r="D14" s="143"/>
      <c r="E14" s="66"/>
      <c r="F14" s="66"/>
    </row>
    <row r="15" spans="1:6" x14ac:dyDescent="0.2">
      <c r="A15" s="68"/>
      <c r="B15" s="70" t="s">
        <v>149</v>
      </c>
      <c r="C15" s="5" t="s">
        <v>56</v>
      </c>
      <c r="D15" s="143"/>
      <c r="E15" s="66">
        <v>-30000</v>
      </c>
      <c r="F15" s="66" t="s">
        <v>92</v>
      </c>
    </row>
    <row r="16" spans="1:6" x14ac:dyDescent="0.2">
      <c r="A16" s="68"/>
      <c r="B16" s="85"/>
      <c r="C16" s="5"/>
      <c r="D16" s="81"/>
      <c r="E16" s="66"/>
      <c r="F16" s="66"/>
    </row>
    <row r="17" spans="1:6" x14ac:dyDescent="0.2">
      <c r="A17" s="68" t="s">
        <v>315</v>
      </c>
      <c r="B17" s="86" t="s">
        <v>150</v>
      </c>
      <c r="C17" s="5"/>
      <c r="D17" s="81"/>
      <c r="E17" s="66"/>
      <c r="F17" s="66"/>
    </row>
    <row r="18" spans="1:6" x14ac:dyDescent="0.2">
      <c r="A18" s="68"/>
      <c r="B18" s="85"/>
      <c r="C18" s="5"/>
      <c r="D18" s="81"/>
      <c r="E18" s="66"/>
      <c r="F18" s="66"/>
    </row>
    <row r="19" spans="1:6" x14ac:dyDescent="0.2">
      <c r="A19" s="68"/>
      <c r="B19" s="84" t="s">
        <v>151</v>
      </c>
      <c r="C19" s="73"/>
      <c r="D19" s="81"/>
      <c r="E19" s="66"/>
      <c r="F19" s="66"/>
    </row>
    <row r="20" spans="1:6" x14ac:dyDescent="0.2">
      <c r="A20" s="68"/>
      <c r="B20" s="87" t="s">
        <v>379</v>
      </c>
      <c r="C20" s="73" t="s">
        <v>56</v>
      </c>
      <c r="D20" s="81"/>
      <c r="E20" s="66">
        <v>-10000</v>
      </c>
      <c r="F20" s="66" t="s">
        <v>92</v>
      </c>
    </row>
    <row r="21" spans="1:6" x14ac:dyDescent="0.2">
      <c r="A21" s="68"/>
      <c r="B21" s="86"/>
      <c r="C21" s="73"/>
      <c r="D21" s="81"/>
      <c r="E21" s="66"/>
      <c r="F21" s="66"/>
    </row>
    <row r="22" spans="1:6" x14ac:dyDescent="0.2">
      <c r="A22" s="74"/>
      <c r="B22" s="70" t="s">
        <v>152</v>
      </c>
      <c r="C22" s="5" t="s">
        <v>56</v>
      </c>
      <c r="D22" s="81"/>
      <c r="E22" s="66">
        <v>-5000</v>
      </c>
      <c r="F22" s="66" t="s">
        <v>92</v>
      </c>
    </row>
    <row r="23" spans="1:6" x14ac:dyDescent="0.2">
      <c r="A23" s="68"/>
      <c r="B23" s="84"/>
      <c r="C23" s="73"/>
      <c r="D23" s="81"/>
      <c r="E23" s="66"/>
      <c r="F23" s="66"/>
    </row>
    <row r="24" spans="1:6" x14ac:dyDescent="0.2">
      <c r="A24" s="68"/>
      <c r="B24" s="84" t="s">
        <v>153</v>
      </c>
      <c r="C24" s="73" t="s">
        <v>56</v>
      </c>
      <c r="D24" s="81"/>
      <c r="E24" s="66">
        <v>-5000</v>
      </c>
      <c r="F24" s="66" t="s">
        <v>92</v>
      </c>
    </row>
    <row r="25" spans="1:6" x14ac:dyDescent="0.2">
      <c r="A25" s="68"/>
      <c r="B25" s="80"/>
      <c r="C25" s="5"/>
      <c r="D25" s="81"/>
      <c r="E25" s="66"/>
      <c r="F25" s="66"/>
    </row>
    <row r="26" spans="1:6" x14ac:dyDescent="0.2">
      <c r="A26" s="74"/>
      <c r="B26" s="85" t="s">
        <v>154</v>
      </c>
      <c r="C26" s="5" t="s">
        <v>56</v>
      </c>
      <c r="D26" s="81"/>
      <c r="E26" s="66">
        <v>-10000</v>
      </c>
      <c r="F26" s="66" t="s">
        <v>92</v>
      </c>
    </row>
    <row r="27" spans="1:6" x14ac:dyDescent="0.2">
      <c r="A27" s="68"/>
      <c r="C27" s="5"/>
      <c r="D27" s="81"/>
      <c r="E27" s="66"/>
      <c r="F27" s="66"/>
    </row>
    <row r="28" spans="1:6" x14ac:dyDescent="0.2">
      <c r="A28" s="68"/>
      <c r="B28" s="70" t="s">
        <v>155</v>
      </c>
      <c r="C28" s="5" t="s">
        <v>56</v>
      </c>
      <c r="D28" s="143"/>
      <c r="E28" s="66">
        <v>-5000</v>
      </c>
      <c r="F28" s="66" t="s">
        <v>92</v>
      </c>
    </row>
    <row r="29" spans="1:6" x14ac:dyDescent="0.2">
      <c r="A29" s="68"/>
      <c r="C29" s="5"/>
      <c r="D29" s="143"/>
      <c r="E29" s="66"/>
      <c r="F29" s="66"/>
    </row>
    <row r="30" spans="1:6" x14ac:dyDescent="0.2">
      <c r="A30" s="74"/>
      <c r="B30" s="70" t="s">
        <v>156</v>
      </c>
      <c r="C30" s="5"/>
      <c r="D30" s="81"/>
      <c r="E30" s="66"/>
      <c r="F30" s="66"/>
    </row>
    <row r="31" spans="1:6" x14ac:dyDescent="0.2">
      <c r="A31" s="68"/>
      <c r="B31" s="70" t="s">
        <v>157</v>
      </c>
      <c r="C31" s="5"/>
      <c r="D31" s="81"/>
      <c r="E31" s="66"/>
      <c r="F31" s="66"/>
    </row>
    <row r="32" spans="1:6" x14ac:dyDescent="0.2">
      <c r="A32" s="68"/>
      <c r="B32" s="84" t="s">
        <v>158</v>
      </c>
      <c r="C32" s="73" t="s">
        <v>56</v>
      </c>
      <c r="D32" s="81"/>
      <c r="E32" s="66">
        <v>-1000</v>
      </c>
      <c r="F32" s="66" t="s">
        <v>92</v>
      </c>
    </row>
    <row r="33" spans="1:6" x14ac:dyDescent="0.2">
      <c r="A33" s="74"/>
      <c r="C33" s="5"/>
      <c r="D33" s="143"/>
      <c r="E33" s="66"/>
      <c r="F33" s="66"/>
    </row>
    <row r="34" spans="1:6" x14ac:dyDescent="0.2">
      <c r="A34" s="68" t="s">
        <v>316</v>
      </c>
      <c r="B34" s="14" t="s">
        <v>159</v>
      </c>
      <c r="C34" s="5"/>
      <c r="E34" s="66"/>
      <c r="F34" s="66"/>
    </row>
    <row r="35" spans="1:6" x14ac:dyDescent="0.2">
      <c r="A35" s="68"/>
      <c r="C35" s="5"/>
      <c r="D35" s="143"/>
      <c r="E35" s="66"/>
      <c r="F35" s="66"/>
    </row>
    <row r="36" spans="1:6" x14ac:dyDescent="0.2">
      <c r="A36" s="74"/>
      <c r="B36" s="70" t="s">
        <v>160</v>
      </c>
      <c r="C36" s="5" t="s">
        <v>56</v>
      </c>
      <c r="D36" s="143"/>
      <c r="E36" s="66">
        <v>-1000</v>
      </c>
      <c r="F36" s="66" t="s">
        <v>92</v>
      </c>
    </row>
    <row r="37" spans="1:6" x14ac:dyDescent="0.2">
      <c r="A37" s="68"/>
      <c r="B37" s="84"/>
      <c r="C37" s="73"/>
      <c r="D37" s="81"/>
      <c r="E37" s="66"/>
      <c r="F37" s="66"/>
    </row>
    <row r="38" spans="1:6" x14ac:dyDescent="0.2">
      <c r="A38" s="68"/>
      <c r="B38" s="84" t="s">
        <v>161</v>
      </c>
      <c r="C38" s="73" t="s">
        <v>56</v>
      </c>
      <c r="D38" s="81"/>
      <c r="E38" s="66">
        <v>-1000</v>
      </c>
      <c r="F38" s="66" t="s">
        <v>92</v>
      </c>
    </row>
    <row r="39" spans="1:6" x14ac:dyDescent="0.2">
      <c r="A39" s="68"/>
      <c r="B39" s="84"/>
      <c r="C39" s="73"/>
      <c r="D39" s="81"/>
      <c r="E39" s="66"/>
      <c r="F39" s="66"/>
    </row>
    <row r="40" spans="1:6" x14ac:dyDescent="0.2">
      <c r="A40" s="74"/>
      <c r="B40" s="70" t="s">
        <v>162</v>
      </c>
      <c r="C40" s="5" t="s">
        <v>56</v>
      </c>
      <c r="E40" s="66">
        <v>-1000</v>
      </c>
      <c r="F40" s="66" t="s">
        <v>92</v>
      </c>
    </row>
    <row r="41" spans="1:6" x14ac:dyDescent="0.2">
      <c r="A41" s="68"/>
      <c r="B41" s="80"/>
      <c r="C41" s="76"/>
      <c r="D41" s="144"/>
      <c r="E41" s="66"/>
      <c r="F41" s="66"/>
    </row>
    <row r="42" spans="1:6" x14ac:dyDescent="0.2">
      <c r="A42" s="74"/>
      <c r="B42" s="84" t="s">
        <v>163</v>
      </c>
      <c r="C42" s="80"/>
      <c r="D42" s="82"/>
      <c r="E42" s="66"/>
      <c r="F42" s="66"/>
    </row>
    <row r="43" spans="1:6" x14ac:dyDescent="0.2">
      <c r="A43" s="68"/>
      <c r="B43" s="84" t="s">
        <v>164</v>
      </c>
      <c r="C43" s="73" t="s">
        <v>56</v>
      </c>
      <c r="D43" s="81"/>
      <c r="E43" s="66">
        <v>-1000</v>
      </c>
      <c r="F43" s="66" t="s">
        <v>92</v>
      </c>
    </row>
    <row r="44" spans="1:6" x14ac:dyDescent="0.2">
      <c r="A44" s="74"/>
      <c r="B44" s="84"/>
      <c r="C44" s="73"/>
      <c r="D44" s="81"/>
      <c r="E44" s="66"/>
      <c r="F44" s="66"/>
    </row>
    <row r="45" spans="1:6" x14ac:dyDescent="0.2">
      <c r="A45" s="68"/>
      <c r="B45" s="84" t="s">
        <v>165</v>
      </c>
      <c r="C45" s="73"/>
      <c r="D45" s="81"/>
      <c r="E45" s="66"/>
      <c r="F45" s="66"/>
    </row>
    <row r="46" spans="1:6" x14ac:dyDescent="0.2">
      <c r="A46" s="68"/>
      <c r="B46" s="84" t="s">
        <v>166</v>
      </c>
      <c r="C46" s="73" t="s">
        <v>56</v>
      </c>
      <c r="D46" s="81"/>
      <c r="E46" s="66">
        <v>-1000</v>
      </c>
      <c r="F46" s="66" t="s">
        <v>92</v>
      </c>
    </row>
    <row r="47" spans="1:6" x14ac:dyDescent="0.2">
      <c r="A47" s="74"/>
      <c r="B47" s="85"/>
      <c r="C47" s="73"/>
      <c r="D47" s="81"/>
      <c r="E47" s="66"/>
      <c r="F47" s="66"/>
    </row>
    <row r="48" spans="1:6" x14ac:dyDescent="0.2">
      <c r="A48" s="68"/>
      <c r="B48" s="70" t="s">
        <v>167</v>
      </c>
      <c r="C48" s="5"/>
      <c r="D48" s="81"/>
      <c r="E48" s="66"/>
      <c r="F48" s="66"/>
    </row>
    <row r="49" spans="1:6" x14ac:dyDescent="0.2">
      <c r="A49" s="68"/>
      <c r="B49" s="70" t="s">
        <v>168</v>
      </c>
      <c r="C49" s="5" t="s">
        <v>56</v>
      </c>
      <c r="D49" s="81"/>
      <c r="E49" s="66">
        <v>-500</v>
      </c>
      <c r="F49" s="66" t="s">
        <v>92</v>
      </c>
    </row>
    <row r="50" spans="1:6" x14ac:dyDescent="0.2">
      <c r="A50" s="68"/>
      <c r="B50" s="84"/>
      <c r="C50" s="73"/>
      <c r="D50" s="81"/>
      <c r="E50" s="66"/>
      <c r="F50" s="66"/>
    </row>
    <row r="51" spans="1:6" x14ac:dyDescent="0.2">
      <c r="A51" s="68"/>
      <c r="B51" s="70" t="s">
        <v>169</v>
      </c>
      <c r="C51" s="5"/>
      <c r="D51" s="143"/>
      <c r="E51" s="66"/>
      <c r="F51" s="66"/>
    </row>
    <row r="52" spans="1:6" x14ac:dyDescent="0.2">
      <c r="A52" s="68"/>
      <c r="B52" s="70" t="s">
        <v>170</v>
      </c>
      <c r="C52" s="5" t="s">
        <v>56</v>
      </c>
      <c r="D52" s="143"/>
      <c r="E52" s="66">
        <v>-500</v>
      </c>
      <c r="F52" s="66" t="s">
        <v>92</v>
      </c>
    </row>
    <row r="53" spans="1:6" x14ac:dyDescent="0.2">
      <c r="A53" s="68"/>
      <c r="C53" s="5"/>
      <c r="D53" s="143"/>
      <c r="E53" s="66"/>
      <c r="F53" s="66"/>
    </row>
    <row r="54" spans="1:6" x14ac:dyDescent="0.2">
      <c r="A54" s="68"/>
      <c r="C54" s="5"/>
      <c r="D54" s="143"/>
      <c r="E54" s="66"/>
      <c r="F54" s="66"/>
    </row>
    <row r="55" spans="1:6" x14ac:dyDescent="0.2">
      <c r="A55" s="68"/>
      <c r="C55" s="5"/>
      <c r="D55" s="143"/>
      <c r="E55" s="66"/>
      <c r="F55" s="66"/>
    </row>
    <row r="56" spans="1:6" x14ac:dyDescent="0.2">
      <c r="A56" s="68"/>
      <c r="C56" s="5"/>
      <c r="D56" s="143"/>
      <c r="E56" s="66"/>
      <c r="F56" s="66"/>
    </row>
    <row r="57" spans="1:6" x14ac:dyDescent="0.2">
      <c r="A57" s="68"/>
      <c r="C57" s="5"/>
      <c r="D57" s="143"/>
      <c r="E57" s="66"/>
      <c r="F57" s="66"/>
    </row>
    <row r="58" spans="1:6" x14ac:dyDescent="0.2">
      <c r="A58" s="68"/>
      <c r="C58" s="5"/>
      <c r="D58" s="143"/>
      <c r="E58" s="66"/>
      <c r="F58" s="66"/>
    </row>
    <row r="59" spans="1:6" x14ac:dyDescent="0.2">
      <c r="A59" s="825" t="s">
        <v>265</v>
      </c>
      <c r="B59" s="828" t="s">
        <v>34</v>
      </c>
      <c r="C59" s="828"/>
      <c r="D59" s="828"/>
      <c r="E59" s="829"/>
      <c r="F59" s="838">
        <f>SUM(F4:F58)</f>
        <v>0</v>
      </c>
    </row>
    <row r="60" spans="1:6" x14ac:dyDescent="0.2">
      <c r="A60" s="826"/>
      <c r="B60" s="831"/>
      <c r="C60" s="831"/>
      <c r="D60" s="831"/>
      <c r="E60" s="832"/>
      <c r="F60" s="840"/>
    </row>
    <row r="62" spans="1:6" x14ac:dyDescent="0.2">
      <c r="A62" s="825" t="s">
        <v>2</v>
      </c>
      <c r="B62" s="836" t="s">
        <v>3</v>
      </c>
      <c r="C62" s="825" t="s">
        <v>4</v>
      </c>
      <c r="D62" s="855" t="s">
        <v>5</v>
      </c>
      <c r="E62" s="838" t="s">
        <v>6</v>
      </c>
      <c r="F62" s="838" t="s">
        <v>7</v>
      </c>
    </row>
    <row r="63" spans="1:6" x14ac:dyDescent="0.2">
      <c r="A63" s="900"/>
      <c r="B63" s="905"/>
      <c r="C63" s="900"/>
      <c r="D63" s="903"/>
      <c r="E63" s="899"/>
      <c r="F63" s="899"/>
    </row>
    <row r="64" spans="1:6" x14ac:dyDescent="0.2">
      <c r="A64" s="71"/>
      <c r="B64" s="821" t="s">
        <v>35</v>
      </c>
      <c r="C64" s="906"/>
      <c r="D64" s="906"/>
      <c r="E64" s="907"/>
      <c r="F64" s="161">
        <f>F59</f>
        <v>0</v>
      </c>
    </row>
    <row r="65" spans="1:6" x14ac:dyDescent="0.2">
      <c r="A65" s="68"/>
      <c r="C65" s="37"/>
      <c r="E65" s="66"/>
      <c r="F65" s="66"/>
    </row>
    <row r="66" spans="1:6" x14ac:dyDescent="0.2">
      <c r="A66" s="75"/>
      <c r="B66" s="70" t="s">
        <v>171</v>
      </c>
      <c r="C66" s="37"/>
      <c r="E66" s="66"/>
      <c r="F66" s="66"/>
    </row>
    <row r="67" spans="1:6" x14ac:dyDescent="0.2">
      <c r="A67" s="68"/>
      <c r="B67" s="70" t="s">
        <v>172</v>
      </c>
      <c r="C67" s="37"/>
      <c r="D67" s="143"/>
      <c r="E67" s="66"/>
      <c r="F67" s="66"/>
    </row>
    <row r="68" spans="1:6" x14ac:dyDescent="0.2">
      <c r="A68" s="68"/>
      <c r="B68" s="70" t="s">
        <v>173</v>
      </c>
      <c r="C68" s="37" t="s">
        <v>56</v>
      </c>
      <c r="E68" s="66">
        <v>-2000</v>
      </c>
      <c r="F68" s="66" t="s">
        <v>92</v>
      </c>
    </row>
    <row r="69" spans="1:6" x14ac:dyDescent="0.2">
      <c r="A69" s="68"/>
      <c r="C69" s="37"/>
      <c r="E69" s="66"/>
      <c r="F69" s="66"/>
    </row>
    <row r="70" spans="1:6" x14ac:dyDescent="0.2">
      <c r="A70" s="5"/>
      <c r="B70" s="70" t="s">
        <v>174</v>
      </c>
      <c r="C70" s="37" t="s">
        <v>56</v>
      </c>
      <c r="D70" s="81"/>
      <c r="E70" s="66">
        <v>-2000</v>
      </c>
      <c r="F70" s="66" t="s">
        <v>92</v>
      </c>
    </row>
    <row r="71" spans="1:6" x14ac:dyDescent="0.2">
      <c r="A71" s="5"/>
      <c r="B71" s="84"/>
      <c r="C71" s="88"/>
      <c r="D71" s="81"/>
      <c r="E71" s="66"/>
      <c r="F71" s="66"/>
    </row>
    <row r="72" spans="1:6" x14ac:dyDescent="0.2">
      <c r="A72" s="5"/>
      <c r="B72" s="84" t="s">
        <v>175</v>
      </c>
      <c r="C72" s="88"/>
      <c r="D72" s="81"/>
      <c r="E72" s="66"/>
      <c r="F72" s="66"/>
    </row>
    <row r="73" spans="1:6" x14ac:dyDescent="0.2">
      <c r="A73" s="5"/>
      <c r="B73" s="70" t="s">
        <v>176</v>
      </c>
      <c r="C73" s="37" t="s">
        <v>56</v>
      </c>
      <c r="D73" s="143"/>
      <c r="E73" s="66">
        <v>-500</v>
      </c>
      <c r="F73" s="66" t="s">
        <v>92</v>
      </c>
    </row>
    <row r="74" spans="1:6" x14ac:dyDescent="0.2">
      <c r="A74" s="68"/>
      <c r="C74" s="37"/>
      <c r="D74" s="143"/>
      <c r="E74" s="66"/>
      <c r="F74" s="66"/>
    </row>
    <row r="75" spans="1:6" x14ac:dyDescent="0.2">
      <c r="A75" s="68"/>
      <c r="C75" s="37"/>
      <c r="D75" s="143"/>
      <c r="E75" s="66"/>
      <c r="F75" s="66"/>
    </row>
    <row r="76" spans="1:6" x14ac:dyDescent="0.2">
      <c r="A76" s="68"/>
      <c r="B76" s="85"/>
      <c r="C76" s="37"/>
      <c r="D76" s="81"/>
      <c r="E76" s="66"/>
      <c r="F76" s="66"/>
    </row>
    <row r="77" spans="1:6" x14ac:dyDescent="0.2">
      <c r="A77" s="68"/>
      <c r="B77" s="85"/>
      <c r="C77" s="37"/>
      <c r="D77" s="81"/>
      <c r="E77" s="66"/>
      <c r="F77" s="66"/>
    </row>
    <row r="78" spans="1:6" x14ac:dyDescent="0.2">
      <c r="A78" s="68"/>
      <c r="B78" s="85"/>
      <c r="C78" s="37"/>
      <c r="D78" s="81"/>
      <c r="E78" s="66"/>
      <c r="F78" s="66"/>
    </row>
    <row r="79" spans="1:6" x14ac:dyDescent="0.2">
      <c r="A79" s="68"/>
      <c r="B79" s="84"/>
      <c r="C79" s="88"/>
      <c r="D79" s="81"/>
      <c r="E79" s="66"/>
      <c r="F79" s="66"/>
    </row>
    <row r="80" spans="1:6" x14ac:dyDescent="0.2">
      <c r="A80" s="68"/>
      <c r="B80" s="84"/>
      <c r="C80" s="88"/>
      <c r="D80" s="81"/>
      <c r="E80" s="66"/>
      <c r="F80" s="66"/>
    </row>
    <row r="81" spans="1:6" x14ac:dyDescent="0.2">
      <c r="A81" s="68"/>
      <c r="B81" s="85"/>
      <c r="C81" s="88"/>
      <c r="D81" s="81"/>
      <c r="E81" s="66"/>
      <c r="F81" s="66"/>
    </row>
    <row r="82" spans="1:6" x14ac:dyDescent="0.2">
      <c r="A82" s="74"/>
      <c r="C82" s="37"/>
      <c r="D82" s="81"/>
      <c r="E82" s="66"/>
      <c r="F82" s="66"/>
    </row>
    <row r="83" spans="1:6" x14ac:dyDescent="0.2">
      <c r="A83" s="68"/>
      <c r="B83" s="84"/>
      <c r="C83" s="88"/>
      <c r="D83" s="81"/>
      <c r="E83" s="66"/>
      <c r="F83" s="66"/>
    </row>
    <row r="84" spans="1:6" x14ac:dyDescent="0.2">
      <c r="A84" s="68"/>
      <c r="B84" s="84"/>
      <c r="C84" s="88"/>
      <c r="D84" s="81"/>
      <c r="E84" s="66"/>
      <c r="F84" s="66"/>
    </row>
    <row r="85" spans="1:6" x14ac:dyDescent="0.2">
      <c r="A85" s="68"/>
      <c r="B85" s="80"/>
      <c r="C85" s="37"/>
      <c r="D85" s="81"/>
      <c r="E85" s="66"/>
      <c r="F85" s="66"/>
    </row>
    <row r="86" spans="1:6" x14ac:dyDescent="0.2">
      <c r="A86" s="74"/>
      <c r="B86" s="85"/>
      <c r="C86" s="37"/>
      <c r="D86" s="81"/>
      <c r="E86" s="66"/>
      <c r="F86" s="66"/>
    </row>
    <row r="87" spans="1:6" x14ac:dyDescent="0.2">
      <c r="A87" s="68"/>
      <c r="C87" s="37"/>
      <c r="D87" s="81"/>
      <c r="E87" s="66"/>
      <c r="F87" s="66"/>
    </row>
    <row r="88" spans="1:6" x14ac:dyDescent="0.2">
      <c r="A88" s="68"/>
      <c r="C88" s="37"/>
      <c r="D88" s="143"/>
      <c r="E88" s="66"/>
      <c r="F88" s="66"/>
    </row>
    <row r="89" spans="1:6" x14ac:dyDescent="0.2">
      <c r="A89" s="68"/>
      <c r="C89" s="37"/>
      <c r="D89" s="143"/>
      <c r="E89" s="66"/>
      <c r="F89" s="66"/>
    </row>
    <row r="90" spans="1:6" x14ac:dyDescent="0.2">
      <c r="A90" s="74"/>
      <c r="C90" s="37"/>
      <c r="D90" s="81"/>
      <c r="E90" s="66"/>
      <c r="F90" s="66"/>
    </row>
    <row r="91" spans="1:6" x14ac:dyDescent="0.2">
      <c r="A91" s="68"/>
      <c r="C91" s="37"/>
      <c r="D91" s="81"/>
      <c r="E91" s="66"/>
      <c r="F91" s="66"/>
    </row>
    <row r="92" spans="1:6" x14ac:dyDescent="0.2">
      <c r="A92" s="68"/>
      <c r="B92" s="84"/>
      <c r="C92" s="88"/>
      <c r="D92" s="81"/>
      <c r="E92" s="66"/>
      <c r="F92" s="66"/>
    </row>
    <row r="93" spans="1:6" x14ac:dyDescent="0.2">
      <c r="A93" s="74"/>
      <c r="C93" s="37"/>
      <c r="D93" s="143"/>
      <c r="E93" s="66"/>
      <c r="F93" s="66"/>
    </row>
    <row r="94" spans="1:6" x14ac:dyDescent="0.2">
      <c r="A94" s="68"/>
      <c r="C94" s="37"/>
      <c r="E94" s="66"/>
      <c r="F94" s="66"/>
    </row>
    <row r="95" spans="1:6" x14ac:dyDescent="0.2">
      <c r="A95" s="68"/>
      <c r="C95" s="37"/>
      <c r="D95" s="143"/>
      <c r="E95" s="66"/>
      <c r="F95" s="66"/>
    </row>
    <row r="96" spans="1:6" x14ac:dyDescent="0.2">
      <c r="A96" s="74"/>
      <c r="C96" s="37"/>
      <c r="D96" s="143"/>
      <c r="E96" s="66"/>
      <c r="F96" s="66"/>
    </row>
    <row r="97" spans="1:6" x14ac:dyDescent="0.2">
      <c r="A97" s="68"/>
      <c r="B97" s="84"/>
      <c r="C97" s="88"/>
      <c r="D97" s="81"/>
      <c r="E97" s="66"/>
      <c r="F97" s="66"/>
    </row>
    <row r="98" spans="1:6" x14ac:dyDescent="0.2">
      <c r="A98" s="68"/>
      <c r="B98" s="84"/>
      <c r="C98" s="88"/>
      <c r="D98" s="81"/>
      <c r="E98" s="66"/>
      <c r="F98" s="66"/>
    </row>
    <row r="99" spans="1:6" x14ac:dyDescent="0.2">
      <c r="A99" s="68"/>
      <c r="B99" s="84"/>
      <c r="C99" s="88"/>
      <c r="D99" s="81"/>
      <c r="E99" s="66"/>
      <c r="F99" s="66"/>
    </row>
    <row r="100" spans="1:6" x14ac:dyDescent="0.2">
      <c r="A100" s="74"/>
      <c r="C100" s="37"/>
      <c r="E100" s="66"/>
      <c r="F100" s="66"/>
    </row>
    <row r="101" spans="1:6" x14ac:dyDescent="0.2">
      <c r="A101" s="68"/>
      <c r="B101" s="80"/>
      <c r="C101" s="37"/>
      <c r="D101" s="144"/>
      <c r="E101" s="66"/>
      <c r="F101" s="66"/>
    </row>
    <row r="102" spans="1:6" x14ac:dyDescent="0.2">
      <c r="A102" s="74"/>
      <c r="B102" s="84"/>
      <c r="C102" s="88"/>
      <c r="D102" s="82"/>
      <c r="E102" s="66"/>
      <c r="F102" s="66"/>
    </row>
    <row r="103" spans="1:6" x14ac:dyDescent="0.2">
      <c r="A103" s="68"/>
      <c r="B103" s="84"/>
      <c r="C103" s="88"/>
      <c r="D103" s="81"/>
      <c r="E103" s="66"/>
      <c r="F103" s="66"/>
    </row>
    <row r="104" spans="1:6" x14ac:dyDescent="0.2">
      <c r="A104" s="74"/>
      <c r="B104" s="84"/>
      <c r="C104" s="88"/>
      <c r="D104" s="81"/>
      <c r="E104" s="66"/>
      <c r="F104" s="66"/>
    </row>
    <row r="105" spans="1:6" x14ac:dyDescent="0.2">
      <c r="A105" s="68"/>
      <c r="B105" s="84"/>
      <c r="C105" s="88"/>
      <c r="D105" s="81"/>
      <c r="E105" s="66"/>
      <c r="F105" s="66"/>
    </row>
    <row r="106" spans="1:6" x14ac:dyDescent="0.2">
      <c r="A106" s="68"/>
      <c r="B106" s="84"/>
      <c r="C106" s="88"/>
      <c r="D106" s="81"/>
      <c r="E106" s="66"/>
      <c r="F106" s="66"/>
    </row>
    <row r="107" spans="1:6" x14ac:dyDescent="0.2">
      <c r="A107" s="74"/>
      <c r="B107" s="85"/>
      <c r="C107" s="88"/>
      <c r="D107" s="81"/>
      <c r="E107" s="66"/>
      <c r="F107" s="66"/>
    </row>
    <row r="108" spans="1:6" x14ac:dyDescent="0.2">
      <c r="A108" s="74"/>
      <c r="C108" s="88"/>
      <c r="D108" s="81"/>
      <c r="E108" s="66"/>
      <c r="F108" s="66"/>
    </row>
    <row r="109" spans="1:6" x14ac:dyDescent="0.2">
      <c r="A109" s="68"/>
      <c r="C109" s="37"/>
      <c r="D109" s="81"/>
      <c r="E109" s="66"/>
      <c r="F109" s="66"/>
    </row>
    <row r="110" spans="1:6" x14ac:dyDescent="0.2">
      <c r="A110" s="68"/>
      <c r="C110" s="37"/>
      <c r="D110" s="81"/>
      <c r="E110" s="66"/>
      <c r="F110" s="66"/>
    </row>
    <row r="111" spans="1:6" x14ac:dyDescent="0.2">
      <c r="A111" s="68"/>
      <c r="B111" s="84"/>
      <c r="C111" s="88"/>
      <c r="D111" s="81"/>
      <c r="E111" s="66"/>
      <c r="F111" s="66"/>
    </row>
    <row r="112" spans="1:6" x14ac:dyDescent="0.2">
      <c r="A112" s="68"/>
      <c r="C112" s="37"/>
      <c r="D112" s="143"/>
      <c r="E112" s="66"/>
      <c r="F112" s="66"/>
    </row>
    <row r="113" spans="1:6" x14ac:dyDescent="0.2">
      <c r="A113" s="68"/>
      <c r="C113" s="37"/>
      <c r="D113" s="143"/>
      <c r="E113" s="66"/>
      <c r="F113" s="66"/>
    </row>
    <row r="114" spans="1:6" x14ac:dyDescent="0.2">
      <c r="A114" s="68"/>
      <c r="C114" s="37"/>
      <c r="D114" s="143"/>
      <c r="E114" s="66"/>
      <c r="F114" s="66"/>
    </row>
    <row r="115" spans="1:6" x14ac:dyDescent="0.2">
      <c r="A115" s="825" t="s">
        <v>265</v>
      </c>
      <c r="B115" s="828" t="s">
        <v>15</v>
      </c>
      <c r="C115" s="828"/>
      <c r="D115" s="828"/>
      <c r="E115" s="829"/>
      <c r="F115" s="838">
        <f>SUM(F64:F114)</f>
        <v>0</v>
      </c>
    </row>
    <row r="116" spans="1:6" x14ac:dyDescent="0.2">
      <c r="A116" s="826"/>
      <c r="B116" s="831"/>
      <c r="C116" s="831"/>
      <c r="D116" s="831"/>
      <c r="E116" s="832"/>
      <c r="F116" s="840"/>
    </row>
  </sheetData>
  <mergeCells count="19">
    <mergeCell ref="F62:F63"/>
    <mergeCell ref="F2:F3"/>
    <mergeCell ref="F115:F116"/>
    <mergeCell ref="B64:E64"/>
    <mergeCell ref="B59:E60"/>
    <mergeCell ref="F59:F60"/>
    <mergeCell ref="C62:C63"/>
    <mergeCell ref="A59:A60"/>
    <mergeCell ref="B62:B63"/>
    <mergeCell ref="B2:B3"/>
    <mergeCell ref="C2:C3"/>
    <mergeCell ref="B115:E116"/>
    <mergeCell ref="D62:D63"/>
    <mergeCell ref="E62:E63"/>
    <mergeCell ref="D2:D3"/>
    <mergeCell ref="E2:E3"/>
    <mergeCell ref="A62:A63"/>
    <mergeCell ref="A115:A116"/>
    <mergeCell ref="A2:A3"/>
  </mergeCells>
  <phoneticPr fontId="11" type="noConversion"/>
  <pageMargins left="0.74803149606299213" right="0.43307086614173229" top="0.98425196850393704" bottom="0.98425196850393704" header="0.51181102362204722" footer="0.51181102362204722"/>
  <pageSetup paperSize="9" scale="87" firstPageNumber="27" orientation="portrait" useFirstPageNumber="1" r:id="rId1"/>
  <headerFooter alignWithMargins="0">
    <oddHeader>&amp;L&amp;"Arial Narrow,Bold"
BID NO: 08/24/25: UPGRADING HONEYVILLE TO PAVED CONCRETE INTERLOCKING BRICKS
SCHEDULE B: ENVIRONMENTAL MANAGEMENT PLAN
&amp;R&amp;"Arial Narrow,Regular"
&amp;"Arial Narrow,Bold"SECTION B</oddHeader>
  </headerFooter>
  <rowBreaks count="1" manualBreakCount="1">
    <brk id="60" max="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F63"/>
  <sheetViews>
    <sheetView view="pageLayout" topLeftCell="A10" zoomScaleNormal="100" zoomScaleSheetLayoutView="100" workbookViewId="0">
      <selection activeCell="B25" sqref="B25"/>
    </sheetView>
  </sheetViews>
  <sheetFormatPr defaultRowHeight="12.75" x14ac:dyDescent="0.2"/>
  <cols>
    <col min="1" max="1" width="8.28515625" style="70" customWidth="1"/>
    <col min="2" max="2" width="43" style="70" customWidth="1"/>
    <col min="3" max="3" width="13.7109375" style="70" customWidth="1"/>
    <col min="4" max="4" width="10.7109375" style="141" customWidth="1"/>
    <col min="5" max="5" width="12.5703125" style="112" customWidth="1"/>
    <col min="6" max="6" width="13.42578125" style="112" customWidth="1"/>
    <col min="7" max="16384" width="9.140625" style="70"/>
  </cols>
  <sheetData>
    <row r="2" spans="1:6" x14ac:dyDescent="0.2">
      <c r="A2" s="825" t="s">
        <v>2</v>
      </c>
      <c r="B2" s="901" t="s">
        <v>3</v>
      </c>
      <c r="C2" s="825" t="s">
        <v>4</v>
      </c>
      <c r="D2" s="855" t="s">
        <v>5</v>
      </c>
      <c r="E2" s="838" t="s">
        <v>6</v>
      </c>
      <c r="F2" s="838" t="s">
        <v>7</v>
      </c>
    </row>
    <row r="3" spans="1:6" x14ac:dyDescent="0.2">
      <c r="A3" s="900"/>
      <c r="B3" s="902"/>
      <c r="C3" s="900"/>
      <c r="D3" s="903"/>
      <c r="E3" s="899"/>
      <c r="F3" s="899"/>
    </row>
    <row r="4" spans="1:6" x14ac:dyDescent="0.2">
      <c r="A4" s="71"/>
      <c r="C4" s="72"/>
      <c r="E4" s="159"/>
      <c r="F4" s="160"/>
    </row>
    <row r="5" spans="1:6" x14ac:dyDescent="0.2">
      <c r="A5" s="68" t="s">
        <v>128</v>
      </c>
      <c r="B5" s="14" t="s">
        <v>24</v>
      </c>
      <c r="C5" s="74"/>
      <c r="E5" s="66"/>
      <c r="F5" s="66"/>
    </row>
    <row r="6" spans="1:6" x14ac:dyDescent="0.2">
      <c r="A6" s="75"/>
      <c r="B6" s="14"/>
      <c r="C6" s="74"/>
      <c r="E6" s="66"/>
      <c r="F6" s="66"/>
    </row>
    <row r="7" spans="1:6" x14ac:dyDescent="0.2">
      <c r="A7" s="68" t="s">
        <v>313</v>
      </c>
      <c r="B7" s="14" t="s">
        <v>25</v>
      </c>
      <c r="C7" s="74"/>
      <c r="D7" s="143"/>
      <c r="E7" s="66"/>
      <c r="F7" s="66"/>
    </row>
    <row r="8" spans="1:6" x14ac:dyDescent="0.2">
      <c r="A8" s="68"/>
      <c r="B8" s="14"/>
      <c r="C8" s="74"/>
      <c r="E8" s="66"/>
      <c r="F8" s="66"/>
    </row>
    <row r="9" spans="1:6" x14ac:dyDescent="0.2">
      <c r="A9" s="68"/>
      <c r="B9" s="70" t="s">
        <v>26</v>
      </c>
      <c r="C9" s="74" t="s">
        <v>33</v>
      </c>
      <c r="E9" s="66"/>
      <c r="F9" s="377">
        <v>150000</v>
      </c>
    </row>
    <row r="10" spans="1:6" x14ac:dyDescent="0.2">
      <c r="A10" s="5"/>
      <c r="C10" s="5"/>
      <c r="D10" s="81"/>
      <c r="E10" s="66"/>
      <c r="F10" s="377"/>
    </row>
    <row r="11" spans="1:6" x14ac:dyDescent="0.2">
      <c r="A11" s="5"/>
      <c r="B11" s="76" t="s">
        <v>27</v>
      </c>
      <c r="C11" s="74" t="s">
        <v>33</v>
      </c>
      <c r="D11" s="81"/>
      <c r="E11" s="66"/>
      <c r="F11" s="377">
        <v>150000</v>
      </c>
    </row>
    <row r="12" spans="1:6" x14ac:dyDescent="0.2">
      <c r="A12" s="5"/>
      <c r="B12" s="76"/>
      <c r="C12" s="73"/>
      <c r="D12" s="81"/>
      <c r="E12" s="66"/>
      <c r="F12" s="377"/>
    </row>
    <row r="13" spans="1:6" x14ac:dyDescent="0.2">
      <c r="A13" s="68"/>
      <c r="B13" s="113" t="s">
        <v>465</v>
      </c>
      <c r="C13" s="74" t="s">
        <v>33</v>
      </c>
      <c r="D13" s="143"/>
      <c r="E13" s="66"/>
      <c r="F13" s="377">
        <f>30*3*250</f>
        <v>22500</v>
      </c>
    </row>
    <row r="14" spans="1:6" x14ac:dyDescent="0.2">
      <c r="A14" s="68"/>
      <c r="B14" s="14"/>
      <c r="C14" s="5"/>
      <c r="D14" s="143"/>
      <c r="E14" s="66"/>
      <c r="F14" s="377"/>
    </row>
    <row r="15" spans="1:6" x14ac:dyDescent="0.2">
      <c r="A15" s="68"/>
      <c r="B15" s="74" t="s">
        <v>28</v>
      </c>
      <c r="C15" s="5"/>
      <c r="D15" s="81"/>
      <c r="E15" s="66"/>
      <c r="F15" s="377"/>
    </row>
    <row r="16" spans="1:6" x14ac:dyDescent="0.2">
      <c r="A16" s="68"/>
      <c r="B16" s="74" t="s">
        <v>29</v>
      </c>
      <c r="C16" s="5" t="s">
        <v>32</v>
      </c>
      <c r="D16" s="81">
        <f>F13+F11+F9</f>
        <v>322500</v>
      </c>
      <c r="E16" s="178">
        <v>0.1</v>
      </c>
      <c r="F16" s="377"/>
    </row>
    <row r="17" spans="1:6" x14ac:dyDescent="0.2">
      <c r="A17" s="68"/>
      <c r="B17" s="74"/>
      <c r="C17" s="5"/>
      <c r="D17" s="81"/>
      <c r="E17" s="66"/>
      <c r="F17" s="377"/>
    </row>
    <row r="18" spans="1:6" x14ac:dyDescent="0.2">
      <c r="A18" s="68"/>
      <c r="B18" s="76" t="s">
        <v>30</v>
      </c>
      <c r="C18" s="73" t="s">
        <v>11</v>
      </c>
      <c r="D18" s="81">
        <v>1</v>
      </c>
      <c r="E18" s="66"/>
      <c r="F18" s="377"/>
    </row>
    <row r="19" spans="1:6" x14ac:dyDescent="0.2">
      <c r="A19" s="68"/>
      <c r="B19" s="79"/>
      <c r="C19" s="73"/>
      <c r="D19" s="81"/>
      <c r="E19" s="66"/>
      <c r="F19" s="66"/>
    </row>
    <row r="20" spans="1:6" x14ac:dyDescent="0.2">
      <c r="A20" s="68"/>
      <c r="B20" s="77"/>
      <c r="C20" s="74"/>
      <c r="D20" s="81"/>
      <c r="E20" s="66"/>
      <c r="F20" s="66"/>
    </row>
    <row r="21" spans="1:6" x14ac:dyDescent="0.2">
      <c r="A21" s="74"/>
      <c r="B21" s="14"/>
      <c r="C21" s="5"/>
      <c r="D21" s="81"/>
      <c r="E21" s="66"/>
      <c r="F21" s="66"/>
    </row>
    <row r="22" spans="1:6" x14ac:dyDescent="0.2">
      <c r="A22" s="68"/>
      <c r="B22" s="79"/>
      <c r="C22" s="73"/>
      <c r="D22" s="81"/>
      <c r="E22" s="66"/>
      <c r="F22" s="66"/>
    </row>
    <row r="23" spans="1:6" x14ac:dyDescent="0.2">
      <c r="A23" s="68"/>
      <c r="B23" s="79"/>
      <c r="C23" s="73"/>
      <c r="D23" s="81"/>
      <c r="E23" s="66"/>
      <c r="F23" s="66"/>
    </row>
    <row r="24" spans="1:6" x14ac:dyDescent="0.2">
      <c r="A24" s="68"/>
      <c r="B24" s="80"/>
      <c r="C24" s="5"/>
      <c r="D24" s="81"/>
      <c r="E24" s="66"/>
      <c r="F24" s="66"/>
    </row>
    <row r="25" spans="1:6" x14ac:dyDescent="0.2">
      <c r="A25" s="74"/>
      <c r="B25" s="74"/>
      <c r="C25" s="5"/>
      <c r="D25" s="81"/>
      <c r="E25" s="66"/>
      <c r="F25" s="66"/>
    </row>
    <row r="26" spans="1:6" x14ac:dyDescent="0.2">
      <c r="A26" s="68"/>
      <c r="C26" s="5"/>
      <c r="D26" s="81"/>
      <c r="E26" s="66"/>
      <c r="F26" s="66"/>
    </row>
    <row r="27" spans="1:6" x14ac:dyDescent="0.2">
      <c r="A27" s="68"/>
      <c r="B27" s="14"/>
      <c r="C27" s="5"/>
      <c r="D27" s="143"/>
      <c r="E27" s="66"/>
      <c r="F27" s="66"/>
    </row>
    <row r="28" spans="1:6" x14ac:dyDescent="0.2">
      <c r="A28" s="68"/>
      <c r="B28" s="14"/>
      <c r="C28" s="5"/>
      <c r="D28" s="143"/>
      <c r="E28" s="66"/>
      <c r="F28" s="66"/>
    </row>
    <row r="29" spans="1:6" x14ac:dyDescent="0.2">
      <c r="A29" s="74"/>
      <c r="C29" s="5"/>
      <c r="D29" s="81"/>
      <c r="E29" s="66"/>
      <c r="F29" s="66"/>
    </row>
    <row r="30" spans="1:6" x14ac:dyDescent="0.2">
      <c r="A30" s="68"/>
      <c r="C30" s="5"/>
      <c r="D30" s="81"/>
      <c r="E30" s="66"/>
      <c r="F30" s="66"/>
    </row>
    <row r="31" spans="1:6" x14ac:dyDescent="0.2">
      <c r="A31" s="68"/>
      <c r="B31" s="76"/>
      <c r="C31" s="73"/>
      <c r="D31" s="81"/>
      <c r="E31" s="66"/>
      <c r="F31" s="66"/>
    </row>
    <row r="32" spans="1:6" x14ac:dyDescent="0.2">
      <c r="A32" s="74"/>
      <c r="B32" s="14"/>
      <c r="C32" s="5"/>
      <c r="D32" s="143"/>
      <c r="E32" s="66"/>
      <c r="F32" s="66"/>
    </row>
    <row r="33" spans="1:6" x14ac:dyDescent="0.2">
      <c r="A33" s="68"/>
      <c r="B33" s="14"/>
      <c r="C33" s="5"/>
      <c r="E33" s="66"/>
      <c r="F33" s="66"/>
    </row>
    <row r="34" spans="1:6" x14ac:dyDescent="0.2">
      <c r="A34" s="68"/>
      <c r="B34" s="14"/>
      <c r="C34" s="5"/>
      <c r="D34" s="143"/>
      <c r="E34" s="66"/>
      <c r="F34" s="66"/>
    </row>
    <row r="35" spans="1:6" x14ac:dyDescent="0.2">
      <c r="A35" s="74"/>
      <c r="B35" s="14"/>
      <c r="C35" s="5"/>
      <c r="D35" s="143"/>
      <c r="E35" s="66"/>
      <c r="F35" s="66"/>
    </row>
    <row r="36" spans="1:6" x14ac:dyDescent="0.2">
      <c r="A36" s="68"/>
      <c r="B36" s="76"/>
      <c r="C36" s="73"/>
      <c r="D36" s="81"/>
      <c r="E36" s="66"/>
      <c r="F36" s="66"/>
    </row>
    <row r="37" spans="1:6" x14ac:dyDescent="0.2">
      <c r="A37" s="68"/>
      <c r="B37" s="79"/>
      <c r="C37" s="73"/>
      <c r="D37" s="81"/>
      <c r="E37" s="66"/>
      <c r="F37" s="66"/>
    </row>
    <row r="38" spans="1:6" x14ac:dyDescent="0.2">
      <c r="A38" s="68"/>
      <c r="B38" s="79"/>
      <c r="C38" s="73"/>
      <c r="D38" s="81"/>
      <c r="E38" s="66"/>
      <c r="F38" s="66"/>
    </row>
    <row r="39" spans="1:6" x14ac:dyDescent="0.2">
      <c r="A39" s="74"/>
      <c r="B39" s="14"/>
      <c r="C39" s="5"/>
      <c r="E39" s="66"/>
      <c r="F39" s="66"/>
    </row>
    <row r="40" spans="1:6" x14ac:dyDescent="0.2">
      <c r="A40" s="68"/>
      <c r="B40" s="47"/>
      <c r="C40" s="76"/>
      <c r="D40" s="144"/>
      <c r="E40" s="66"/>
      <c r="F40" s="66"/>
    </row>
    <row r="41" spans="1:6" x14ac:dyDescent="0.2">
      <c r="A41" s="74"/>
      <c r="B41" s="76"/>
      <c r="C41" s="80"/>
      <c r="D41" s="82"/>
      <c r="E41" s="66"/>
      <c r="F41" s="66"/>
    </row>
    <row r="42" spans="1:6" x14ac:dyDescent="0.2">
      <c r="A42" s="68"/>
      <c r="B42" s="76"/>
      <c r="C42" s="73"/>
      <c r="D42" s="81"/>
      <c r="E42" s="66"/>
      <c r="F42" s="66"/>
    </row>
    <row r="43" spans="1:6" x14ac:dyDescent="0.2">
      <c r="A43" s="68"/>
      <c r="B43" s="76"/>
      <c r="C43" s="73"/>
      <c r="D43" s="81"/>
      <c r="E43" s="66"/>
      <c r="F43" s="66"/>
    </row>
    <row r="44" spans="1:6" x14ac:dyDescent="0.2">
      <c r="A44" s="74"/>
      <c r="B44" s="79"/>
      <c r="C44" s="73"/>
      <c r="D44" s="81"/>
      <c r="E44" s="66"/>
      <c r="F44" s="66"/>
    </row>
    <row r="45" spans="1:6" x14ac:dyDescent="0.2">
      <c r="A45" s="68"/>
      <c r="B45" s="79"/>
      <c r="C45" s="73"/>
      <c r="D45" s="81"/>
      <c r="E45" s="66"/>
      <c r="F45" s="66"/>
    </row>
    <row r="46" spans="1:6" x14ac:dyDescent="0.2">
      <c r="A46" s="68"/>
      <c r="B46" s="79"/>
      <c r="C46" s="73"/>
      <c r="D46" s="81"/>
      <c r="E46" s="66"/>
      <c r="F46" s="66"/>
    </row>
    <row r="47" spans="1:6" x14ac:dyDescent="0.2">
      <c r="A47" s="74"/>
      <c r="B47" s="74"/>
      <c r="C47" s="73"/>
      <c r="D47" s="81"/>
      <c r="E47" s="66"/>
      <c r="F47" s="66"/>
    </row>
    <row r="48" spans="1:6" x14ac:dyDescent="0.2">
      <c r="A48" s="74"/>
      <c r="B48" s="74"/>
      <c r="C48" s="73"/>
      <c r="D48" s="81"/>
      <c r="E48" s="66"/>
      <c r="F48" s="66"/>
    </row>
    <row r="49" spans="1:6" x14ac:dyDescent="0.2">
      <c r="A49" s="74"/>
      <c r="B49" s="74"/>
      <c r="C49" s="73"/>
      <c r="D49" s="81"/>
      <c r="E49" s="66"/>
      <c r="F49" s="66"/>
    </row>
    <row r="50" spans="1:6" x14ac:dyDescent="0.2">
      <c r="A50" s="74"/>
      <c r="B50" s="74"/>
      <c r="C50" s="73"/>
      <c r="D50" s="81"/>
      <c r="E50" s="66"/>
      <c r="F50" s="66"/>
    </row>
    <row r="51" spans="1:6" x14ac:dyDescent="0.2">
      <c r="A51" s="74"/>
      <c r="B51" s="74"/>
      <c r="C51" s="73"/>
      <c r="D51" s="81"/>
      <c r="E51" s="66"/>
      <c r="F51" s="66"/>
    </row>
    <row r="52" spans="1:6" x14ac:dyDescent="0.2">
      <c r="A52" s="74"/>
      <c r="B52" s="74"/>
      <c r="C52" s="73"/>
      <c r="D52" s="81"/>
      <c r="E52" s="66"/>
      <c r="F52" s="66"/>
    </row>
    <row r="53" spans="1:6" x14ac:dyDescent="0.2">
      <c r="A53" s="74"/>
      <c r="B53" s="74"/>
      <c r="C53" s="73"/>
      <c r="D53" s="81"/>
      <c r="E53" s="66"/>
      <c r="F53" s="66"/>
    </row>
    <row r="54" spans="1:6" x14ac:dyDescent="0.2">
      <c r="A54" s="74"/>
      <c r="B54" s="74"/>
      <c r="C54" s="73"/>
      <c r="D54" s="81"/>
      <c r="E54" s="66"/>
      <c r="F54" s="66"/>
    </row>
    <row r="55" spans="1:6" x14ac:dyDescent="0.2">
      <c r="A55" s="74"/>
      <c r="B55" s="74"/>
      <c r="C55" s="73"/>
      <c r="D55" s="81"/>
      <c r="E55" s="66"/>
      <c r="F55" s="66"/>
    </row>
    <row r="56" spans="1:6" x14ac:dyDescent="0.2">
      <c r="A56" s="68"/>
      <c r="B56" s="74"/>
      <c r="C56" s="78"/>
      <c r="D56" s="81"/>
      <c r="E56" s="66"/>
      <c r="F56" s="66"/>
    </row>
    <row r="57" spans="1:6" x14ac:dyDescent="0.2">
      <c r="A57" s="68"/>
      <c r="B57" s="74"/>
      <c r="C57" s="78"/>
      <c r="D57" s="81"/>
      <c r="E57" s="66"/>
      <c r="F57" s="66"/>
    </row>
    <row r="58" spans="1:6" x14ac:dyDescent="0.2">
      <c r="A58" s="68"/>
      <c r="B58" s="76"/>
      <c r="C58" s="73"/>
      <c r="D58" s="81"/>
      <c r="E58" s="66"/>
      <c r="F58" s="66"/>
    </row>
    <row r="59" spans="1:6" x14ac:dyDescent="0.2">
      <c r="A59" s="68"/>
      <c r="B59" s="77"/>
      <c r="C59" s="78"/>
      <c r="D59" s="143"/>
      <c r="E59" s="66"/>
      <c r="F59" s="66"/>
    </row>
    <row r="60" spans="1:6" x14ac:dyDescent="0.2">
      <c r="A60" s="68"/>
      <c r="B60" s="14"/>
      <c r="C60" s="5"/>
      <c r="D60" s="143"/>
      <c r="E60" s="66"/>
      <c r="F60" s="66"/>
    </row>
    <row r="61" spans="1:6" x14ac:dyDescent="0.2">
      <c r="A61" s="68"/>
      <c r="B61" s="14"/>
      <c r="C61" s="5"/>
      <c r="D61" s="143"/>
      <c r="E61" s="66"/>
      <c r="F61" s="66"/>
    </row>
    <row r="62" spans="1:6" x14ac:dyDescent="0.2">
      <c r="A62" s="825" t="s">
        <v>128</v>
      </c>
      <c r="B62" s="828" t="s">
        <v>15</v>
      </c>
      <c r="C62" s="828"/>
      <c r="D62" s="828"/>
      <c r="E62" s="829"/>
      <c r="F62" s="833"/>
    </row>
    <row r="63" spans="1:6" x14ac:dyDescent="0.2">
      <c r="A63" s="826"/>
      <c r="B63" s="831"/>
      <c r="C63" s="831"/>
      <c r="D63" s="831"/>
      <c r="E63" s="832"/>
      <c r="F63" s="834"/>
    </row>
  </sheetData>
  <mergeCells count="9">
    <mergeCell ref="E2:E3"/>
    <mergeCell ref="F2:F3"/>
    <mergeCell ref="A62:A63"/>
    <mergeCell ref="B62:E63"/>
    <mergeCell ref="F62:F63"/>
    <mergeCell ref="A2:A3"/>
    <mergeCell ref="B2:B3"/>
    <mergeCell ref="C2:C3"/>
    <mergeCell ref="D2:D3"/>
  </mergeCells>
  <phoneticPr fontId="11" type="noConversion"/>
  <pageMargins left="0.74803149606299213" right="0.43307086614173229" top="0.98425196850393704" bottom="0.98425196850393704" header="0.51181102362204722" footer="0.51181102362204722"/>
  <pageSetup paperSize="9" scale="87" firstPageNumber="29" orientation="portrait" useFirstPageNumber="1" r:id="rId1"/>
  <headerFooter alignWithMargins="0">
    <oddHeader>&amp;L&amp;"Arial Narrow,Bold"
BID NO: 08/24/25: UPGRADING HONEYVILLE TO PAVED CONCRETE INTERLOCKING BRICKS
SCHEDULE C: PROVSION OF STRUCTURED TRAINING
&amp;R&amp;"Arial Narrow,Regular"
&amp;"Arial Narrow,Bold"SECTION C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"/>
  <dimension ref="A2:J126"/>
  <sheetViews>
    <sheetView view="pageBreakPreview" topLeftCell="A4" zoomScaleNormal="100" zoomScaleSheetLayoutView="100" workbookViewId="0">
      <selection activeCell="A13" sqref="A13:B13"/>
    </sheetView>
  </sheetViews>
  <sheetFormatPr defaultRowHeight="12.75" x14ac:dyDescent="0.2"/>
  <cols>
    <col min="1" max="1" width="10.7109375" customWidth="1"/>
    <col min="2" max="2" width="60.7109375" customWidth="1"/>
    <col min="3" max="3" width="20.7109375" style="174" customWidth="1"/>
    <col min="4" max="5" width="14.85546875" customWidth="1"/>
    <col min="7" max="7" width="6.28515625" customWidth="1"/>
    <col min="8" max="8" width="15.7109375" customWidth="1"/>
    <col min="10" max="10" width="16.85546875" customWidth="1"/>
  </cols>
  <sheetData>
    <row r="2" spans="1:4" ht="15.75" x14ac:dyDescent="0.2">
      <c r="A2" s="908" t="s">
        <v>618</v>
      </c>
      <c r="B2" s="908"/>
      <c r="C2" s="908"/>
      <c r="D2" s="419"/>
    </row>
    <row r="13" spans="1:4" x14ac:dyDescent="0.2">
      <c r="A13" s="912" t="str">
        <f>'Tender Sum'!A6</f>
        <v>CONTRACT NO. : 08/24/25</v>
      </c>
      <c r="B13" s="912"/>
    </row>
    <row r="14" spans="1:4" x14ac:dyDescent="0.2">
      <c r="A14" s="912"/>
      <c r="B14" s="912"/>
    </row>
    <row r="15" spans="1:4" ht="9" customHeight="1" x14ac:dyDescent="0.2">
      <c r="A15" s="909" t="s">
        <v>617</v>
      </c>
      <c r="B15" s="909"/>
      <c r="C15" s="909"/>
    </row>
    <row r="16" spans="1:4" ht="24.75" customHeight="1" x14ac:dyDescent="0.2">
      <c r="A16" s="909"/>
      <c r="B16" s="909"/>
      <c r="C16" s="909"/>
    </row>
    <row r="17" spans="1:6" x14ac:dyDescent="0.2">
      <c r="A17" s="14"/>
      <c r="B17" s="14"/>
      <c r="C17" s="175"/>
    </row>
    <row r="18" spans="1:6" x14ac:dyDescent="0.2">
      <c r="A18" s="912" t="s">
        <v>135</v>
      </c>
      <c r="B18" s="913"/>
      <c r="C18" s="913"/>
    </row>
    <row r="19" spans="1:6" x14ac:dyDescent="0.2">
      <c r="A19" s="14"/>
    </row>
    <row r="20" spans="1:6" x14ac:dyDescent="0.2">
      <c r="A20" s="14" t="s">
        <v>177</v>
      </c>
    </row>
    <row r="21" spans="1:6" ht="21.95" customHeight="1" x14ac:dyDescent="0.2">
      <c r="A21" s="35" t="s">
        <v>67</v>
      </c>
      <c r="B21" s="36" t="s">
        <v>3</v>
      </c>
      <c r="C21" s="176" t="s">
        <v>7</v>
      </c>
      <c r="D21" s="188" t="s">
        <v>502</v>
      </c>
      <c r="E21" s="188" t="s">
        <v>503</v>
      </c>
    </row>
    <row r="22" spans="1:6" ht="21.95" customHeight="1" x14ac:dyDescent="0.2">
      <c r="A22" s="37">
        <v>1200</v>
      </c>
      <c r="B22" s="38" t="s">
        <v>134</v>
      </c>
      <c r="C22" s="404">
        <f>'1200'!F55</f>
        <v>0</v>
      </c>
    </row>
    <row r="23" spans="1:6" ht="21.95" customHeight="1" x14ac:dyDescent="0.2">
      <c r="A23" s="39">
        <v>1300</v>
      </c>
      <c r="B23" s="40" t="s">
        <v>68</v>
      </c>
      <c r="C23" s="405">
        <f>'1300'!$F$64</f>
        <v>0</v>
      </c>
      <c r="E23" s="46"/>
    </row>
    <row r="24" spans="1:6" ht="21.95" customHeight="1" x14ac:dyDescent="0.2">
      <c r="A24" s="37">
        <v>1400</v>
      </c>
      <c r="B24" s="41" t="s">
        <v>69</v>
      </c>
      <c r="C24" s="406">
        <f>'1400'!F166</f>
        <v>0</v>
      </c>
    </row>
    <row r="25" spans="1:6" ht="21.95" customHeight="1" x14ac:dyDescent="0.2">
      <c r="A25" s="39">
        <v>1500</v>
      </c>
      <c r="B25" s="41" t="s">
        <v>70</v>
      </c>
      <c r="C25" s="406">
        <f>'1500'!F56</f>
        <v>0</v>
      </c>
    </row>
    <row r="26" spans="1:6" ht="21.95" customHeight="1" x14ac:dyDescent="0.2">
      <c r="A26" s="39">
        <v>1700</v>
      </c>
      <c r="B26" s="42" t="s">
        <v>71</v>
      </c>
      <c r="C26" s="406">
        <f>'1700'!F64</f>
        <v>0</v>
      </c>
    </row>
    <row r="27" spans="1:6" ht="21.95" customHeight="1" x14ac:dyDescent="0.2">
      <c r="A27" s="39">
        <v>1800</v>
      </c>
      <c r="B27" s="43" t="s">
        <v>20</v>
      </c>
      <c r="C27" s="406">
        <f>'1800'!F61</f>
        <v>0</v>
      </c>
    </row>
    <row r="28" spans="1:6" ht="21.95" customHeight="1" x14ac:dyDescent="0.2">
      <c r="A28" s="39">
        <v>2100</v>
      </c>
      <c r="B28" s="43" t="s">
        <v>464</v>
      </c>
      <c r="C28" s="406">
        <f>'2100'!$F$47</f>
        <v>0</v>
      </c>
    </row>
    <row r="29" spans="1:6" ht="21.95" customHeight="1" x14ac:dyDescent="0.2">
      <c r="A29" s="39">
        <v>2200</v>
      </c>
      <c r="B29" s="43" t="s">
        <v>417</v>
      </c>
      <c r="C29" s="406">
        <f>'2200'!F104</f>
        <v>0</v>
      </c>
    </row>
    <row r="30" spans="1:6" ht="21.95" customHeight="1" x14ac:dyDescent="0.2">
      <c r="A30" s="39">
        <v>2300</v>
      </c>
      <c r="B30" s="43" t="s">
        <v>376</v>
      </c>
      <c r="C30" s="406">
        <f>'2300'!F65</f>
        <v>0</v>
      </c>
    </row>
    <row r="31" spans="1:6" ht="21.95" customHeight="1" x14ac:dyDescent="0.2">
      <c r="A31" s="39">
        <v>3100</v>
      </c>
      <c r="B31" s="44" t="s">
        <v>375</v>
      </c>
      <c r="C31" s="406">
        <f>'3100'!$F$56</f>
        <v>0</v>
      </c>
    </row>
    <row r="32" spans="1:6" ht="21.95" customHeight="1" x14ac:dyDescent="0.2">
      <c r="A32" s="39">
        <v>3300</v>
      </c>
      <c r="B32" s="44" t="s">
        <v>374</v>
      </c>
      <c r="C32" s="406">
        <f>'3300'!$F$60</f>
        <v>0</v>
      </c>
      <c r="F32" t="s">
        <v>562</v>
      </c>
    </row>
    <row r="33" spans="1:5" ht="21.95" customHeight="1" x14ac:dyDescent="0.2">
      <c r="A33" s="39">
        <v>3400</v>
      </c>
      <c r="B33" s="44" t="s">
        <v>373</v>
      </c>
      <c r="C33" s="406">
        <f>'3400 '!F59</f>
        <v>0</v>
      </c>
    </row>
    <row r="34" spans="1:5" ht="21.95" customHeight="1" x14ac:dyDescent="0.2">
      <c r="A34" s="39">
        <v>3500</v>
      </c>
      <c r="B34" s="44" t="s">
        <v>372</v>
      </c>
      <c r="C34" s="406">
        <f>'3500 '!F54</f>
        <v>0</v>
      </c>
    </row>
    <row r="35" spans="1:5" ht="21.95" customHeight="1" x14ac:dyDescent="0.2">
      <c r="A35" s="45">
        <v>4100</v>
      </c>
      <c r="B35" s="349" t="s">
        <v>578</v>
      </c>
      <c r="C35" s="406">
        <f>'4100'!F56</f>
        <v>0</v>
      </c>
    </row>
    <row r="36" spans="1:5" ht="21.95" customHeight="1" x14ac:dyDescent="0.2">
      <c r="A36" s="45">
        <v>4200</v>
      </c>
      <c r="B36" s="349" t="s">
        <v>592</v>
      </c>
      <c r="C36" s="406">
        <f>'4200'!F47</f>
        <v>0</v>
      </c>
    </row>
    <row r="37" spans="1:5" ht="21.95" customHeight="1" x14ac:dyDescent="0.2">
      <c r="A37" s="45">
        <v>5100</v>
      </c>
      <c r="B37" s="349" t="s">
        <v>563</v>
      </c>
      <c r="C37" s="406">
        <f>'5100'!F53:F53</f>
        <v>0</v>
      </c>
    </row>
    <row r="38" spans="1:5" ht="21.95" customHeight="1" x14ac:dyDescent="0.2">
      <c r="A38" s="45">
        <v>5200</v>
      </c>
      <c r="B38" s="349" t="s">
        <v>564</v>
      </c>
      <c r="C38" s="406">
        <f>'5200'!F56</f>
        <v>0</v>
      </c>
    </row>
    <row r="39" spans="1:5" ht="21.95" customHeight="1" x14ac:dyDescent="0.2">
      <c r="A39" s="45">
        <v>5400</v>
      </c>
      <c r="B39" s="349" t="s">
        <v>632</v>
      </c>
      <c r="C39" s="406">
        <f>'5400'!F53</f>
        <v>0</v>
      </c>
    </row>
    <row r="40" spans="1:5" ht="21.95" customHeight="1" x14ac:dyDescent="0.2">
      <c r="A40" s="45">
        <v>5600</v>
      </c>
      <c r="B40" s="44" t="s">
        <v>291</v>
      </c>
      <c r="C40" s="406">
        <f>'5600'!F60</f>
        <v>0</v>
      </c>
    </row>
    <row r="41" spans="1:5" ht="21.95" customHeight="1" x14ac:dyDescent="0.2">
      <c r="A41" s="39">
        <v>5700</v>
      </c>
      <c r="B41" s="42" t="s">
        <v>72</v>
      </c>
      <c r="C41" s="406">
        <f>'5700'!F62</f>
        <v>0</v>
      </c>
      <c r="E41" s="46"/>
    </row>
    <row r="42" spans="1:5" ht="21.95" customHeight="1" x14ac:dyDescent="0.2">
      <c r="A42" s="39">
        <v>5900</v>
      </c>
      <c r="B42" s="41" t="s">
        <v>86</v>
      </c>
      <c r="C42" s="406">
        <f>'5900'!F62</f>
        <v>0</v>
      </c>
      <c r="E42" s="46"/>
    </row>
    <row r="43" spans="1:5" ht="21.95" customHeight="1" x14ac:dyDescent="0.2">
      <c r="A43" s="434">
        <v>7300</v>
      </c>
      <c r="B43" s="435" t="s">
        <v>609</v>
      </c>
      <c r="C43" s="406">
        <f>'7300'!F56:F56</f>
        <v>0</v>
      </c>
      <c r="E43" s="46"/>
    </row>
    <row r="44" spans="1:5" ht="21.95" customHeight="1" x14ac:dyDescent="0.2">
      <c r="A44" s="123">
        <v>8100</v>
      </c>
      <c r="B44" s="41" t="s">
        <v>471</v>
      </c>
      <c r="C44" s="404">
        <f>'8100'!$F$61</f>
        <v>0</v>
      </c>
      <c r="E44" s="46"/>
    </row>
    <row r="45" spans="1:5" ht="21.95" customHeight="1" x14ac:dyDescent="0.2">
      <c r="A45" s="910" t="s">
        <v>183</v>
      </c>
      <c r="B45" s="911"/>
      <c r="C45" s="407">
        <f>SUM(C22:C44)</f>
        <v>0</v>
      </c>
    </row>
    <row r="46" spans="1:5" ht="21.95" customHeight="1" x14ac:dyDescent="0.2">
      <c r="A46" s="3"/>
      <c r="B46" s="3"/>
      <c r="C46" s="408"/>
    </row>
    <row r="47" spans="1:5" ht="12.75" customHeight="1" x14ac:dyDescent="0.2">
      <c r="A47" s="3"/>
      <c r="B47" s="3"/>
      <c r="C47" s="177"/>
    </row>
    <row r="48" spans="1:5" ht="12.75" customHeight="1" x14ac:dyDescent="0.2">
      <c r="A48" s="3"/>
      <c r="B48" s="3"/>
      <c r="C48" s="177"/>
    </row>
    <row r="49" spans="1:10" ht="12.75" customHeight="1" x14ac:dyDescent="0.2">
      <c r="A49" s="3"/>
      <c r="B49" s="3"/>
      <c r="C49" s="177"/>
    </row>
    <row r="50" spans="1:10" ht="12.75" customHeight="1" x14ac:dyDescent="0.2">
      <c r="A50" s="3"/>
      <c r="B50" s="3"/>
      <c r="C50" s="177"/>
      <c r="H50" s="108"/>
      <c r="J50" s="65"/>
    </row>
    <row r="51" spans="1:10" ht="12.75" customHeight="1" x14ac:dyDescent="0.2">
      <c r="A51" s="3"/>
      <c r="B51" s="3"/>
      <c r="C51" s="177"/>
      <c r="H51" s="65"/>
      <c r="J51" s="65"/>
    </row>
    <row r="52" spans="1:10" ht="12.75" customHeight="1" x14ac:dyDescent="0.2">
      <c r="A52" s="3"/>
      <c r="B52" s="3"/>
      <c r="C52" s="177"/>
      <c r="H52" s="108"/>
      <c r="J52" s="65"/>
    </row>
    <row r="53" spans="1:10" ht="12.75" customHeight="1" x14ac:dyDescent="0.2">
      <c r="A53" s="3"/>
      <c r="B53" s="3"/>
      <c r="C53" s="177"/>
      <c r="H53" s="65"/>
      <c r="J53" s="65"/>
    </row>
    <row r="54" spans="1:10" ht="12.75" customHeight="1" x14ac:dyDescent="0.2">
      <c r="A54" s="3"/>
      <c r="B54" s="3"/>
      <c r="C54" s="177"/>
      <c r="H54" s="108"/>
      <c r="J54" s="65"/>
    </row>
    <row r="55" spans="1:10" ht="12.75" customHeight="1" x14ac:dyDescent="0.2">
      <c r="A55" s="3"/>
      <c r="B55" s="3"/>
      <c r="C55" s="177"/>
      <c r="H55" s="65"/>
      <c r="J55" s="65"/>
    </row>
    <row r="56" spans="1:10" ht="12.75" customHeight="1" x14ac:dyDescent="0.2">
      <c r="H56" s="108"/>
      <c r="J56" s="65"/>
    </row>
    <row r="57" spans="1:10" ht="12.75" customHeight="1" x14ac:dyDescent="0.2"/>
    <row r="58" spans="1:10" ht="12.75" customHeight="1" x14ac:dyDescent="0.2"/>
    <row r="59" spans="1:10" ht="12.75" customHeight="1" x14ac:dyDescent="0.2"/>
    <row r="60" spans="1:10" ht="12.75" customHeight="1" x14ac:dyDescent="0.2"/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</sheetData>
  <mergeCells count="6">
    <mergeCell ref="A2:C2"/>
    <mergeCell ref="A15:C16"/>
    <mergeCell ref="A45:B45"/>
    <mergeCell ref="A14:B14"/>
    <mergeCell ref="A18:C18"/>
    <mergeCell ref="A13:B13"/>
  </mergeCells>
  <phoneticPr fontId="11" type="noConversion"/>
  <pageMargins left="0.7" right="0.7" top="0.75" bottom="0.75" header="0.3" footer="0.3"/>
  <pageSetup paperSize="9" scale="87" firstPageNumber="30" orientation="portrait" useFirstPageNumber="1" r:id="rId1"/>
  <headerFooter alignWithMargins="0">
    <oddHeader xml:space="preserve">&amp;L&amp;"Arial Narrow,Bold"
&amp;R&amp;"Arial Narrow,Regular"
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5"/>
  <dimension ref="A2:C95"/>
  <sheetViews>
    <sheetView view="pageBreakPreview" topLeftCell="A4" zoomScaleNormal="100" zoomScaleSheetLayoutView="100" workbookViewId="0">
      <selection activeCell="D19" sqref="D19"/>
    </sheetView>
  </sheetViews>
  <sheetFormatPr defaultRowHeight="12.75" x14ac:dyDescent="0.2"/>
  <cols>
    <col min="1" max="1" width="10.7109375" customWidth="1"/>
    <col min="2" max="2" width="60.7109375" customWidth="1"/>
    <col min="3" max="3" width="20.7109375" customWidth="1"/>
    <col min="7" max="7" width="6.28515625" customWidth="1"/>
    <col min="8" max="8" width="22.7109375" customWidth="1"/>
    <col min="10" max="10" width="8.85546875" customWidth="1"/>
  </cols>
  <sheetData>
    <row r="2" spans="1:3" ht="24" customHeight="1" x14ac:dyDescent="0.2">
      <c r="A2" s="914" t="s">
        <v>619</v>
      </c>
      <c r="B2" s="914"/>
      <c r="C2" s="914"/>
    </row>
    <row r="3" spans="1:3" ht="26.25" customHeight="1" x14ac:dyDescent="0.2">
      <c r="A3" s="14"/>
      <c r="B3" s="14"/>
      <c r="C3" s="33"/>
    </row>
    <row r="4" spans="1:3" ht="26.25" customHeight="1" x14ac:dyDescent="0.2"/>
    <row r="5" spans="1:3" ht="26.25" customHeight="1" x14ac:dyDescent="0.2"/>
    <row r="6" spans="1:3" ht="26.25" customHeight="1" x14ac:dyDescent="0.2"/>
    <row r="7" spans="1:3" ht="26.25" customHeight="1" x14ac:dyDescent="0.2"/>
    <row r="8" spans="1:3" ht="26.25" customHeight="1" x14ac:dyDescent="0.2"/>
    <row r="9" spans="1:3" ht="26.25" customHeight="1" x14ac:dyDescent="0.2"/>
    <row r="10" spans="1:3" ht="26.25" customHeight="1" x14ac:dyDescent="0.2"/>
    <row r="11" spans="1:3" ht="26.25" customHeight="1" x14ac:dyDescent="0.2"/>
    <row r="12" spans="1:3" ht="13.5" customHeight="1" x14ac:dyDescent="0.2"/>
    <row r="13" spans="1:3" x14ac:dyDescent="0.2">
      <c r="A13" s="912" t="str">
        <f>'Tender Sum'!A6</f>
        <v>CONTRACT NO. : 08/24/25</v>
      </c>
      <c r="B13" s="912"/>
      <c r="C13" s="33"/>
    </row>
    <row r="14" spans="1:3" ht="12.75" customHeight="1" x14ac:dyDescent="0.2">
      <c r="A14" s="909" t="s">
        <v>617</v>
      </c>
      <c r="B14" s="909"/>
      <c r="C14" s="909"/>
    </row>
    <row r="15" spans="1:3" ht="12.75" customHeight="1" x14ac:dyDescent="0.2">
      <c r="A15" s="909"/>
      <c r="B15" s="909"/>
      <c r="C15" s="909"/>
    </row>
    <row r="16" spans="1:3" x14ac:dyDescent="0.2">
      <c r="A16" s="14"/>
      <c r="B16" s="14"/>
      <c r="C16" s="34"/>
    </row>
    <row r="17" spans="1:3" x14ac:dyDescent="0.2">
      <c r="A17" s="14"/>
      <c r="B17" s="14"/>
      <c r="C17" s="14"/>
    </row>
    <row r="18" spans="1:3" x14ac:dyDescent="0.2">
      <c r="A18" s="912" t="s">
        <v>178</v>
      </c>
      <c r="B18" s="913"/>
      <c r="C18" s="913"/>
    </row>
    <row r="19" spans="1:3" ht="12.75" customHeight="1" x14ac:dyDescent="0.2">
      <c r="A19" s="47"/>
    </row>
    <row r="20" spans="1:3" ht="12.75" customHeight="1" x14ac:dyDescent="0.2">
      <c r="A20" s="14" t="s">
        <v>266</v>
      </c>
      <c r="B20" s="1"/>
      <c r="C20" s="7"/>
    </row>
    <row r="21" spans="1:3" ht="12.75" customHeight="1" x14ac:dyDescent="0.2">
      <c r="A21" s="48"/>
      <c r="B21" s="49"/>
    </row>
    <row r="22" spans="1:3" ht="21.95" customHeight="1" x14ac:dyDescent="0.2">
      <c r="A22" s="35" t="s">
        <v>67</v>
      </c>
      <c r="B22" s="36" t="s">
        <v>3</v>
      </c>
      <c r="C22" s="31" t="s">
        <v>7</v>
      </c>
    </row>
    <row r="23" spans="1:3" ht="21.95" customHeight="1" x14ac:dyDescent="0.2">
      <c r="A23" s="35" t="s">
        <v>265</v>
      </c>
      <c r="B23" s="50" t="s">
        <v>184</v>
      </c>
      <c r="C23" s="51">
        <f>EMP!F59</f>
        <v>0</v>
      </c>
    </row>
    <row r="24" spans="1:3" ht="21.95" customHeight="1" x14ac:dyDescent="0.2">
      <c r="A24" s="915" t="s">
        <v>180</v>
      </c>
      <c r="B24" s="915"/>
      <c r="C24" s="53">
        <v>0</v>
      </c>
    </row>
    <row r="25" spans="1:3" ht="12.75" customHeight="1" x14ac:dyDescent="0.2">
      <c r="A25" s="3"/>
      <c r="B25" s="3"/>
      <c r="C25" s="3"/>
    </row>
    <row r="26" spans="1:3" ht="12.75" customHeight="1" x14ac:dyDescent="0.2"/>
    <row r="27" spans="1:3" ht="12.75" customHeight="1" x14ac:dyDescent="0.2">
      <c r="A27" s="14" t="s">
        <v>418</v>
      </c>
      <c r="B27" s="1"/>
      <c r="C27" s="7"/>
    </row>
    <row r="28" spans="1:3" ht="12.75" customHeight="1" x14ac:dyDescent="0.2">
      <c r="A28" s="48"/>
      <c r="B28" s="49"/>
    </row>
    <row r="29" spans="1:3" ht="21.95" customHeight="1" x14ac:dyDescent="0.2">
      <c r="A29" s="35" t="s">
        <v>67</v>
      </c>
      <c r="B29" s="36" t="s">
        <v>3</v>
      </c>
      <c r="C29" s="31" t="s">
        <v>7</v>
      </c>
    </row>
    <row r="30" spans="1:3" ht="21.95" customHeight="1" x14ac:dyDescent="0.2">
      <c r="A30" s="35" t="s">
        <v>128</v>
      </c>
      <c r="B30" s="50" t="s">
        <v>179</v>
      </c>
      <c r="C30" s="51">
        <f>Train!F62</f>
        <v>0</v>
      </c>
    </row>
    <row r="31" spans="1:3" ht="21.95" customHeight="1" x14ac:dyDescent="0.2">
      <c r="A31" s="915" t="s">
        <v>182</v>
      </c>
      <c r="B31" s="915"/>
      <c r="C31" s="53">
        <f>C30</f>
        <v>0</v>
      </c>
    </row>
    <row r="32" spans="1:3" ht="12.75" customHeight="1" x14ac:dyDescent="0.2">
      <c r="A32" s="1"/>
      <c r="B32" s="1"/>
      <c r="C32" s="7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</sheetData>
  <mergeCells count="6">
    <mergeCell ref="A2:C2"/>
    <mergeCell ref="A24:B24"/>
    <mergeCell ref="A31:B31"/>
    <mergeCell ref="A18:C18"/>
    <mergeCell ref="A13:B13"/>
    <mergeCell ref="A14:C15"/>
  </mergeCells>
  <phoneticPr fontId="11" type="noConversion"/>
  <pageMargins left="0.7" right="0.7" top="0.75" bottom="0.75" header="0.3" footer="0.3"/>
  <pageSetup paperSize="9" scale="87" firstPageNumber="31" orientation="portrait" useFirstPageNumber="1" r:id="rId1"/>
  <headerFooter alignWithMargins="0">
    <oddHeader xml:space="preserve">&amp;R&amp;"Arial Narrow,Regular"
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2"/>
  <dimension ref="A1:F113"/>
  <sheetViews>
    <sheetView view="pageBreakPreview" zoomScaleNormal="100" zoomScaleSheetLayoutView="100" workbookViewId="0">
      <selection activeCell="A10" sqref="A10:B10"/>
    </sheetView>
  </sheetViews>
  <sheetFormatPr defaultRowHeight="12.75" x14ac:dyDescent="0.2"/>
  <cols>
    <col min="1" max="1" width="75.7109375" customWidth="1"/>
    <col min="2" max="2" width="20.7109375" customWidth="1"/>
    <col min="3" max="3" width="14.140625" customWidth="1"/>
    <col min="4" max="4" width="14.85546875" customWidth="1"/>
    <col min="5" max="5" width="17.5703125" customWidth="1"/>
    <col min="6" max="6" width="18.140625" customWidth="1"/>
  </cols>
  <sheetData>
    <row r="1" spans="1:6" ht="40.5" customHeight="1" x14ac:dyDescent="0.2">
      <c r="A1" s="916" t="s">
        <v>619</v>
      </c>
      <c r="B1" s="916"/>
      <c r="C1" s="89"/>
    </row>
    <row r="2" spans="1:6" ht="40.5" customHeight="1" x14ac:dyDescent="0.2">
      <c r="A2" s="32"/>
      <c r="B2" s="32"/>
      <c r="C2" s="32"/>
    </row>
    <row r="3" spans="1:6" ht="40.5" customHeight="1" x14ac:dyDescent="0.2">
      <c r="A3" s="32" t="s">
        <v>294</v>
      </c>
      <c r="B3" s="32"/>
      <c r="C3" s="32"/>
    </row>
    <row r="4" spans="1:6" ht="40.5" customHeight="1" x14ac:dyDescent="0.2">
      <c r="A4" s="32"/>
      <c r="B4" s="32"/>
      <c r="C4" s="32"/>
    </row>
    <row r="5" spans="1:6" ht="20.25" customHeight="1" x14ac:dyDescent="0.2">
      <c r="A5" s="32"/>
      <c r="B5" s="32"/>
      <c r="C5" s="32"/>
    </row>
    <row r="6" spans="1:6" ht="26.25" customHeight="1" x14ac:dyDescent="0.2">
      <c r="A6" s="111" t="s">
        <v>642</v>
      </c>
      <c r="B6" s="14"/>
    </row>
    <row r="7" spans="1:6" ht="12.75" customHeight="1" x14ac:dyDescent="0.2">
      <c r="A7" s="919" t="s">
        <v>617</v>
      </c>
      <c r="B7" s="919"/>
      <c r="C7" s="95"/>
    </row>
    <row r="8" spans="1:6" ht="48" customHeight="1" x14ac:dyDescent="0.2">
      <c r="A8" s="919"/>
      <c r="B8" s="919"/>
      <c r="C8" s="95"/>
    </row>
    <row r="9" spans="1:6" x14ac:dyDescent="0.2">
      <c r="A9" s="912"/>
      <c r="B9" s="912"/>
    </row>
    <row r="10" spans="1:6" x14ac:dyDescent="0.2">
      <c r="A10" s="913"/>
      <c r="B10" s="913"/>
    </row>
    <row r="11" spans="1:6" ht="15.75" x14ac:dyDescent="0.25">
      <c r="A11" s="917" t="s">
        <v>264</v>
      </c>
      <c r="B11" s="918"/>
      <c r="C11" s="918"/>
    </row>
    <row r="12" spans="1:6" x14ac:dyDescent="0.2">
      <c r="A12" s="913"/>
      <c r="B12" s="913"/>
    </row>
    <row r="13" spans="1:6" ht="11.1" customHeight="1" x14ac:dyDescent="0.2"/>
    <row r="14" spans="1:6" ht="21.95" customHeight="1" x14ac:dyDescent="0.2">
      <c r="A14" s="35" t="s">
        <v>2</v>
      </c>
      <c r="B14" s="35" t="s">
        <v>7</v>
      </c>
    </row>
    <row r="15" spans="1:6" ht="21.95" customHeight="1" x14ac:dyDescent="0.2">
      <c r="A15" s="50" t="s">
        <v>136</v>
      </c>
      <c r="B15" s="409">
        <f>'Sum BOQ'!C45</f>
        <v>0</v>
      </c>
      <c r="F15" s="350">
        <f>(B19-'Sum BOQ'!C23)*15%</f>
        <v>0</v>
      </c>
    </row>
    <row r="16" spans="1:6" ht="21.95" customHeight="1" x14ac:dyDescent="0.2">
      <c r="A16" s="54" t="s">
        <v>311</v>
      </c>
      <c r="B16" s="409">
        <v>0</v>
      </c>
    </row>
    <row r="17" spans="1:4" ht="21.95" customHeight="1" x14ac:dyDescent="0.2">
      <c r="A17" s="54" t="s">
        <v>312</v>
      </c>
      <c r="B17" s="409">
        <f>'Sum of BOQ (2)'!C31</f>
        <v>0</v>
      </c>
    </row>
    <row r="18" spans="1:4" ht="21.95" customHeight="1" x14ac:dyDescent="0.2">
      <c r="A18" s="54"/>
      <c r="B18" s="409"/>
    </row>
    <row r="19" spans="1:4" ht="27" customHeight="1" x14ac:dyDescent="0.2">
      <c r="A19" s="52" t="s">
        <v>137</v>
      </c>
      <c r="B19" s="410">
        <f>SUM(B15:B18)</f>
        <v>0</v>
      </c>
      <c r="D19" s="46"/>
    </row>
    <row r="20" spans="1:4" ht="27" customHeight="1" x14ac:dyDescent="0.2">
      <c r="A20" s="55" t="s">
        <v>292</v>
      </c>
      <c r="B20" s="409">
        <f>B19*10%</f>
        <v>0</v>
      </c>
      <c r="D20" s="46"/>
    </row>
    <row r="21" spans="1:4" ht="27" customHeight="1" x14ac:dyDescent="0.2">
      <c r="A21" s="52" t="s">
        <v>487</v>
      </c>
      <c r="B21" s="410">
        <f>SUM(B19:B20)</f>
        <v>0</v>
      </c>
    </row>
    <row r="22" spans="1:4" ht="27" customHeight="1" x14ac:dyDescent="0.2">
      <c r="A22" s="186" t="s">
        <v>486</v>
      </c>
      <c r="B22" s="409">
        <f>B21*15%</f>
        <v>0</v>
      </c>
    </row>
    <row r="23" spans="1:4" ht="30" customHeight="1" x14ac:dyDescent="0.2">
      <c r="A23" s="56" t="s">
        <v>321</v>
      </c>
      <c r="B23" s="410">
        <f>B21+B22</f>
        <v>0</v>
      </c>
      <c r="D23" s="65"/>
    </row>
    <row r="24" spans="1:4" ht="12.75" customHeight="1" x14ac:dyDescent="0.2"/>
    <row r="25" spans="1:4" ht="12.75" customHeight="1" x14ac:dyDescent="0.2">
      <c r="D25" s="65"/>
    </row>
    <row r="26" spans="1:4" ht="12.75" customHeight="1" x14ac:dyDescent="0.2">
      <c r="A26" s="912" t="s">
        <v>138</v>
      </c>
      <c r="B26" s="912"/>
    </row>
    <row r="27" spans="1:4" ht="12.75" customHeight="1" x14ac:dyDescent="0.2">
      <c r="A27" s="913" t="s">
        <v>139</v>
      </c>
      <c r="B27" s="913"/>
    </row>
    <row r="28" spans="1:4" ht="12.75" customHeight="1" x14ac:dyDescent="0.2"/>
    <row r="29" spans="1:4" ht="12.75" customHeight="1" x14ac:dyDescent="0.2">
      <c r="A29" s="913"/>
      <c r="B29" s="913"/>
    </row>
    <row r="30" spans="1:4" ht="12.75" customHeight="1" x14ac:dyDescent="0.2"/>
    <row r="31" spans="1:4" ht="12.75" customHeight="1" x14ac:dyDescent="0.2">
      <c r="A31" s="913"/>
      <c r="B31" s="913"/>
    </row>
    <row r="32" spans="1:4" ht="12.75" customHeight="1" x14ac:dyDescent="0.2"/>
    <row r="33" spans="1:2" ht="12.75" customHeight="1" x14ac:dyDescent="0.2"/>
    <row r="34" spans="1:2" ht="12.75" customHeight="1" x14ac:dyDescent="0.2"/>
    <row r="35" spans="1:2" ht="12.75" customHeight="1" x14ac:dyDescent="0.2">
      <c r="A35" s="913"/>
      <c r="B35" s="913"/>
    </row>
    <row r="36" spans="1:2" ht="12.75" customHeight="1" x14ac:dyDescent="0.2"/>
    <row r="37" spans="1:2" ht="12.75" customHeight="1" x14ac:dyDescent="0.2"/>
    <row r="38" spans="1:2" ht="12.75" customHeight="1" x14ac:dyDescent="0.2"/>
    <row r="39" spans="1:2" ht="12.75" customHeight="1" x14ac:dyDescent="0.2"/>
    <row r="40" spans="1:2" ht="12.75" customHeight="1" x14ac:dyDescent="0.2"/>
    <row r="41" spans="1:2" ht="12.75" customHeight="1" x14ac:dyDescent="0.2"/>
    <row r="42" spans="1:2" ht="12.75" customHeight="1" x14ac:dyDescent="0.2"/>
    <row r="43" spans="1:2" ht="12.75" customHeight="1" x14ac:dyDescent="0.2"/>
    <row r="44" spans="1:2" ht="12.75" customHeight="1" x14ac:dyDescent="0.2"/>
    <row r="45" spans="1:2" ht="12.75" customHeight="1" x14ac:dyDescent="0.2"/>
    <row r="46" spans="1:2" ht="12.75" customHeight="1" x14ac:dyDescent="0.2"/>
    <row r="47" spans="1:2" ht="12.75" customHeight="1" x14ac:dyDescent="0.2"/>
    <row r="48" spans="1: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</sheetData>
  <mergeCells count="11">
    <mergeCell ref="A1:B1"/>
    <mergeCell ref="A12:B12"/>
    <mergeCell ref="A10:B10"/>
    <mergeCell ref="A9:B9"/>
    <mergeCell ref="A11:C11"/>
    <mergeCell ref="A7:B8"/>
    <mergeCell ref="A35:B35"/>
    <mergeCell ref="A29:B29"/>
    <mergeCell ref="A31:B31"/>
    <mergeCell ref="A26:B26"/>
    <mergeCell ref="A27:B27"/>
  </mergeCells>
  <phoneticPr fontId="11" type="noConversion"/>
  <pageMargins left="0.74803149606299213" right="0.43307086614173229" top="0.98425196850393704" bottom="0.98425196850393704" header="0.51181102362204722" footer="0.51181102362204722"/>
  <pageSetup paperSize="9" scale="87" firstPageNumber="32" orientation="portrait" useFirstPageNumber="1" r:id="rId1"/>
  <headerFooter alignWithMargins="0">
    <oddHeader xml:space="preserve">&amp;R&amp;"Arial Narrow,Regular"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F166"/>
  <sheetViews>
    <sheetView view="pageLayout" zoomScaleNormal="100" zoomScaleSheetLayoutView="100" workbookViewId="0">
      <selection activeCell="E32" sqref="E32"/>
    </sheetView>
  </sheetViews>
  <sheetFormatPr defaultRowHeight="12.75" x14ac:dyDescent="0.2"/>
  <cols>
    <col min="1" max="1" width="8.28515625" style="11" customWidth="1"/>
    <col min="2" max="2" width="45.7109375" style="11" customWidth="1"/>
    <col min="3" max="3" width="10.140625" style="11" customWidth="1"/>
    <col min="4" max="4" width="10.7109375" style="11" customWidth="1"/>
    <col min="5" max="5" width="10.7109375" style="165" customWidth="1"/>
    <col min="6" max="6" width="13.85546875" style="165" customWidth="1"/>
    <col min="7" max="7" width="12" style="11" customWidth="1"/>
    <col min="8" max="8" width="11.85546875" style="11" customWidth="1"/>
    <col min="9" max="16384" width="9.140625" style="11"/>
  </cols>
  <sheetData>
    <row r="1" spans="1:6" ht="24" customHeight="1" x14ac:dyDescent="0.2">
      <c r="A1" s="205" t="s">
        <v>2</v>
      </c>
      <c r="B1" s="207" t="s">
        <v>3</v>
      </c>
      <c r="C1" s="205" t="s">
        <v>4</v>
      </c>
      <c r="D1" s="207" t="s">
        <v>5</v>
      </c>
      <c r="E1" s="206" t="s">
        <v>6</v>
      </c>
      <c r="F1" s="206" t="s">
        <v>7</v>
      </c>
    </row>
    <row r="2" spans="1:6" x14ac:dyDescent="0.2">
      <c r="A2" s="488"/>
      <c r="B2" s="489"/>
      <c r="C2" s="490"/>
      <c r="D2" s="191"/>
      <c r="E2" s="491"/>
      <c r="F2" s="491"/>
    </row>
    <row r="3" spans="1:6" x14ac:dyDescent="0.2">
      <c r="A3" s="488"/>
      <c r="B3" s="489" t="s">
        <v>16</v>
      </c>
      <c r="C3" s="490"/>
      <c r="D3" s="191"/>
      <c r="E3" s="491"/>
      <c r="F3" s="491"/>
    </row>
    <row r="4" spans="1:6" x14ac:dyDescent="0.2">
      <c r="A4" s="488"/>
      <c r="B4" s="492" t="s">
        <v>17</v>
      </c>
      <c r="C4" s="217"/>
      <c r="D4" s="191"/>
      <c r="E4" s="491"/>
      <c r="F4" s="491"/>
    </row>
    <row r="5" spans="1:6" x14ac:dyDescent="0.2">
      <c r="A5" s="192"/>
      <c r="B5" s="493"/>
      <c r="C5" s="217"/>
      <c r="D5" s="191"/>
      <c r="E5" s="491"/>
      <c r="F5" s="491"/>
    </row>
    <row r="6" spans="1:6" x14ac:dyDescent="0.2">
      <c r="A6" s="494">
        <v>14.01</v>
      </c>
      <c r="B6" s="493" t="s">
        <v>191</v>
      </c>
      <c r="C6" s="217"/>
      <c r="D6" s="191"/>
      <c r="E6" s="491"/>
      <c r="F6" s="491"/>
    </row>
    <row r="7" spans="1:6" x14ac:dyDescent="0.2">
      <c r="A7" s="192"/>
      <c r="B7" s="441"/>
      <c r="C7" s="495"/>
      <c r="D7" s="191"/>
      <c r="E7" s="491"/>
      <c r="F7" s="491"/>
    </row>
    <row r="8" spans="1:6" x14ac:dyDescent="0.2">
      <c r="A8" s="192"/>
      <c r="B8" s="441" t="s">
        <v>192</v>
      </c>
      <c r="C8" s="495"/>
      <c r="D8" s="191"/>
      <c r="E8" s="491"/>
      <c r="F8" s="491"/>
    </row>
    <row r="9" spans="1:6" x14ac:dyDescent="0.2">
      <c r="A9" s="192"/>
      <c r="B9" s="496" t="s">
        <v>193</v>
      </c>
      <c r="C9" s="495"/>
      <c r="D9" s="191"/>
      <c r="E9" s="491"/>
      <c r="F9" s="491"/>
    </row>
    <row r="10" spans="1:6" x14ac:dyDescent="0.2">
      <c r="A10" s="192"/>
      <c r="B10" s="441" t="s">
        <v>194</v>
      </c>
      <c r="C10" s="495"/>
      <c r="D10" s="191"/>
      <c r="E10" s="491"/>
      <c r="F10" s="491"/>
    </row>
    <row r="11" spans="1:6" x14ac:dyDescent="0.2">
      <c r="A11" s="192"/>
      <c r="B11" s="441" t="s">
        <v>195</v>
      </c>
      <c r="C11" s="495"/>
      <c r="D11" s="191"/>
      <c r="E11" s="491"/>
      <c r="F11" s="491"/>
    </row>
    <row r="12" spans="1:6" x14ac:dyDescent="0.2">
      <c r="A12" s="192"/>
      <c r="B12" s="441" t="s">
        <v>196</v>
      </c>
      <c r="C12" s="495"/>
      <c r="D12" s="191"/>
      <c r="E12" s="491"/>
      <c r="F12" s="491"/>
    </row>
    <row r="13" spans="1:6" x14ac:dyDescent="0.2">
      <c r="A13" s="192"/>
      <c r="B13" s="441" t="s">
        <v>197</v>
      </c>
      <c r="C13" s="495"/>
      <c r="D13" s="191"/>
      <c r="E13" s="491"/>
      <c r="F13" s="491"/>
    </row>
    <row r="14" spans="1:6" x14ac:dyDescent="0.2">
      <c r="A14" s="192"/>
      <c r="B14" s="441" t="s">
        <v>198</v>
      </c>
      <c r="C14" s="495"/>
      <c r="D14" s="191"/>
      <c r="E14" s="491"/>
      <c r="F14" s="491"/>
    </row>
    <row r="15" spans="1:6" x14ac:dyDescent="0.2">
      <c r="A15" s="192"/>
      <c r="B15" s="441" t="s">
        <v>199</v>
      </c>
      <c r="C15" s="495"/>
      <c r="D15" s="191"/>
      <c r="E15" s="491"/>
      <c r="F15" s="491"/>
    </row>
    <row r="16" spans="1:6" x14ac:dyDescent="0.2">
      <c r="A16" s="192"/>
      <c r="B16" s="441" t="s">
        <v>200</v>
      </c>
      <c r="C16" s="495"/>
      <c r="D16" s="191"/>
      <c r="E16" s="491"/>
      <c r="F16" s="491"/>
    </row>
    <row r="17" spans="1:6" x14ac:dyDescent="0.2">
      <c r="A17" s="192"/>
      <c r="B17" s="441" t="s">
        <v>201</v>
      </c>
      <c r="C17" s="495"/>
      <c r="D17" s="191"/>
      <c r="E17" s="491"/>
      <c r="F17" s="491"/>
    </row>
    <row r="18" spans="1:6" x14ac:dyDescent="0.2">
      <c r="A18" s="192"/>
      <c r="B18" s="493"/>
      <c r="C18" s="495"/>
      <c r="D18" s="191"/>
      <c r="E18" s="491"/>
      <c r="F18" s="491"/>
    </row>
    <row r="19" spans="1:6" x14ac:dyDescent="0.2">
      <c r="A19" s="93" t="s">
        <v>293</v>
      </c>
      <c r="B19" s="441" t="s">
        <v>202</v>
      </c>
      <c r="C19" s="495" t="s">
        <v>18</v>
      </c>
      <c r="D19" s="191">
        <v>60</v>
      </c>
      <c r="E19" s="375"/>
      <c r="F19" s="375"/>
    </row>
    <row r="20" spans="1:6" x14ac:dyDescent="0.2">
      <c r="A20" s="192"/>
      <c r="B20" s="441"/>
      <c r="C20" s="495"/>
      <c r="D20" s="191"/>
      <c r="E20" s="375"/>
      <c r="F20" s="375"/>
    </row>
    <row r="21" spans="1:6" x14ac:dyDescent="0.2">
      <c r="A21" s="192"/>
      <c r="B21" s="441" t="s">
        <v>203</v>
      </c>
      <c r="C21" s="495" t="s">
        <v>18</v>
      </c>
      <c r="D21" s="191"/>
      <c r="E21" s="375"/>
      <c r="F21" s="375" t="s">
        <v>92</v>
      </c>
    </row>
    <row r="22" spans="1:6" x14ac:dyDescent="0.2">
      <c r="A22" s="192"/>
      <c r="B22" s="441"/>
      <c r="C22" s="495"/>
      <c r="D22" s="191"/>
      <c r="E22" s="375"/>
      <c r="F22" s="375"/>
    </row>
    <row r="23" spans="1:6" x14ac:dyDescent="0.2">
      <c r="A23" s="192"/>
      <c r="B23" s="441" t="s">
        <v>204</v>
      </c>
      <c r="C23" s="495" t="s">
        <v>18</v>
      </c>
      <c r="D23" s="191"/>
      <c r="E23" s="375"/>
      <c r="F23" s="375" t="s">
        <v>92</v>
      </c>
    </row>
    <row r="24" spans="1:6" x14ac:dyDescent="0.2">
      <c r="A24" s="192"/>
      <c r="B24" s="441"/>
      <c r="C24" s="495"/>
      <c r="D24" s="191"/>
      <c r="E24" s="375"/>
      <c r="F24" s="375"/>
    </row>
    <row r="25" spans="1:6" x14ac:dyDescent="0.2">
      <c r="A25" s="192"/>
      <c r="B25" s="441" t="s">
        <v>205</v>
      </c>
      <c r="C25" s="495" t="s">
        <v>18</v>
      </c>
      <c r="D25" s="191"/>
      <c r="E25" s="375"/>
      <c r="F25" s="375" t="s">
        <v>92</v>
      </c>
    </row>
    <row r="26" spans="1:6" x14ac:dyDescent="0.2">
      <c r="A26" s="192"/>
      <c r="B26" s="441"/>
      <c r="C26" s="495"/>
      <c r="D26" s="191"/>
      <c r="E26" s="375"/>
      <c r="F26" s="375"/>
    </row>
    <row r="27" spans="1:6" x14ac:dyDescent="0.2">
      <c r="A27" s="192"/>
      <c r="B27" s="441" t="s">
        <v>206</v>
      </c>
      <c r="C27" s="495" t="s">
        <v>19</v>
      </c>
      <c r="D27" s="191">
        <v>2</v>
      </c>
      <c r="E27" s="375"/>
      <c r="F27" s="375"/>
    </row>
    <row r="28" spans="1:6" x14ac:dyDescent="0.2">
      <c r="A28" s="192"/>
      <c r="B28" s="493"/>
      <c r="C28" s="495"/>
      <c r="D28" s="191"/>
      <c r="E28" s="375"/>
      <c r="F28" s="375"/>
    </row>
    <row r="29" spans="1:6" x14ac:dyDescent="0.2">
      <c r="A29" s="494">
        <v>14.02</v>
      </c>
      <c r="B29" s="493" t="s">
        <v>207</v>
      </c>
      <c r="C29" s="495"/>
      <c r="D29" s="191"/>
      <c r="E29" s="375"/>
      <c r="F29" s="375"/>
    </row>
    <row r="30" spans="1:6" x14ac:dyDescent="0.2">
      <c r="A30" s="192"/>
      <c r="B30" s="441" t="s">
        <v>208</v>
      </c>
      <c r="C30" s="495" t="s">
        <v>19</v>
      </c>
      <c r="D30" s="191">
        <v>15</v>
      </c>
      <c r="E30" s="375"/>
      <c r="F30" s="375"/>
    </row>
    <row r="31" spans="1:6" x14ac:dyDescent="0.2">
      <c r="A31" s="192"/>
      <c r="B31" s="441"/>
      <c r="C31" s="495"/>
      <c r="D31" s="191"/>
      <c r="E31" s="375"/>
      <c r="F31" s="375"/>
    </row>
    <row r="32" spans="1:6" x14ac:dyDescent="0.2">
      <c r="A32" s="192"/>
      <c r="B32" s="496" t="s">
        <v>209</v>
      </c>
      <c r="C32" s="495" t="s">
        <v>19</v>
      </c>
      <c r="D32" s="191">
        <v>2</v>
      </c>
      <c r="E32" s="375"/>
      <c r="F32" s="375"/>
    </row>
    <row r="33" spans="1:6" x14ac:dyDescent="0.2">
      <c r="A33" s="192"/>
      <c r="B33" s="496"/>
      <c r="C33" s="495"/>
      <c r="D33" s="191"/>
      <c r="E33" s="375"/>
      <c r="F33" s="375"/>
    </row>
    <row r="34" spans="1:6" x14ac:dyDescent="0.2">
      <c r="A34" s="192"/>
      <c r="B34" s="488" t="s">
        <v>210</v>
      </c>
      <c r="C34" s="191" t="s">
        <v>19</v>
      </c>
      <c r="D34" s="497">
        <v>2</v>
      </c>
      <c r="E34" s="375"/>
      <c r="F34" s="375"/>
    </row>
    <row r="35" spans="1:6" x14ac:dyDescent="0.2">
      <c r="A35" s="192"/>
      <c r="B35" s="488"/>
      <c r="C35" s="191"/>
      <c r="D35" s="497"/>
      <c r="E35" s="375"/>
      <c r="F35" s="375"/>
    </row>
    <row r="36" spans="1:6" x14ac:dyDescent="0.2">
      <c r="A36" s="494">
        <v>14.03</v>
      </c>
      <c r="B36" s="498" t="s">
        <v>31</v>
      </c>
      <c r="C36" s="191"/>
      <c r="D36" s="497"/>
      <c r="E36" s="375"/>
      <c r="F36" s="375"/>
    </row>
    <row r="37" spans="1:6" x14ac:dyDescent="0.2">
      <c r="A37" s="192"/>
      <c r="B37" s="498" t="s">
        <v>21</v>
      </c>
      <c r="C37" s="191"/>
      <c r="D37" s="497" t="s">
        <v>294</v>
      </c>
      <c r="E37" s="375"/>
      <c r="F37" s="375"/>
    </row>
    <row r="38" spans="1:6" x14ac:dyDescent="0.2">
      <c r="A38" s="192"/>
      <c r="B38" s="499" t="s">
        <v>211</v>
      </c>
      <c r="C38" s="191"/>
      <c r="D38" s="497"/>
      <c r="E38" s="375"/>
      <c r="F38" s="375"/>
    </row>
    <row r="39" spans="1:6" x14ac:dyDescent="0.2">
      <c r="A39" s="192"/>
      <c r="B39" s="488" t="s">
        <v>212</v>
      </c>
      <c r="C39" s="191" t="s">
        <v>19</v>
      </c>
      <c r="D39" s="497">
        <v>1</v>
      </c>
      <c r="E39" s="375"/>
      <c r="F39" s="375"/>
    </row>
    <row r="40" spans="1:6" x14ac:dyDescent="0.2">
      <c r="A40" s="192"/>
      <c r="B40" s="488"/>
      <c r="C40" s="191"/>
      <c r="D40" s="497"/>
      <c r="E40" s="375"/>
      <c r="F40" s="375"/>
    </row>
    <row r="41" spans="1:6" x14ac:dyDescent="0.2">
      <c r="A41" s="192"/>
      <c r="B41" s="488" t="s">
        <v>213</v>
      </c>
      <c r="C41" s="191"/>
      <c r="D41" s="497"/>
      <c r="E41" s="375"/>
      <c r="F41" s="375"/>
    </row>
    <row r="42" spans="1:6" x14ac:dyDescent="0.2">
      <c r="A42" s="192"/>
      <c r="B42" s="488" t="s">
        <v>214</v>
      </c>
      <c r="C42" s="191" t="s">
        <v>19</v>
      </c>
      <c r="D42" s="497">
        <v>2</v>
      </c>
      <c r="E42" s="375"/>
      <c r="F42" s="375"/>
    </row>
    <row r="43" spans="1:6" x14ac:dyDescent="0.2">
      <c r="A43" s="192"/>
      <c r="B43" s="488"/>
      <c r="C43" s="191"/>
      <c r="D43" s="497"/>
      <c r="E43" s="375"/>
      <c r="F43" s="375"/>
    </row>
    <row r="44" spans="1:6" x14ac:dyDescent="0.2">
      <c r="A44" s="192"/>
      <c r="B44" s="488" t="s">
        <v>215</v>
      </c>
      <c r="C44" s="191"/>
      <c r="D44" s="497"/>
      <c r="E44" s="375"/>
      <c r="F44" s="375"/>
    </row>
    <row r="45" spans="1:6" x14ac:dyDescent="0.2">
      <c r="A45" s="192"/>
      <c r="B45" s="488" t="s">
        <v>216</v>
      </c>
      <c r="C45" s="191" t="s">
        <v>19</v>
      </c>
      <c r="D45" s="497">
        <v>1</v>
      </c>
      <c r="E45" s="375"/>
      <c r="F45" s="375" t="s">
        <v>92</v>
      </c>
    </row>
    <row r="46" spans="1:6" x14ac:dyDescent="0.2">
      <c r="A46" s="192"/>
      <c r="B46" s="488"/>
      <c r="C46" s="191"/>
      <c r="D46" s="497"/>
      <c r="E46" s="375"/>
      <c r="F46" s="375"/>
    </row>
    <row r="47" spans="1:6" x14ac:dyDescent="0.2">
      <c r="A47" s="192"/>
      <c r="B47" s="488" t="s">
        <v>217</v>
      </c>
      <c r="C47" s="191"/>
      <c r="D47" s="497"/>
      <c r="E47" s="375"/>
      <c r="F47" s="375"/>
    </row>
    <row r="48" spans="1:6" x14ac:dyDescent="0.2">
      <c r="A48" s="192"/>
      <c r="B48" s="488" t="s">
        <v>218</v>
      </c>
      <c r="C48" s="191" t="s">
        <v>19</v>
      </c>
      <c r="D48" s="497">
        <v>1</v>
      </c>
      <c r="E48" s="375"/>
      <c r="F48" s="375" t="s">
        <v>92</v>
      </c>
    </row>
    <row r="49" spans="1:6" x14ac:dyDescent="0.2">
      <c r="A49" s="192"/>
      <c r="B49" s="488"/>
      <c r="C49" s="191"/>
      <c r="D49" s="497"/>
      <c r="E49" s="375"/>
      <c r="F49" s="375"/>
    </row>
    <row r="50" spans="1:6" x14ac:dyDescent="0.2">
      <c r="A50" s="192"/>
      <c r="B50" s="488" t="s">
        <v>219</v>
      </c>
      <c r="C50" s="191"/>
      <c r="D50" s="497"/>
      <c r="E50" s="375"/>
      <c r="F50" s="375"/>
    </row>
    <row r="51" spans="1:6" x14ac:dyDescent="0.2">
      <c r="A51" s="192"/>
      <c r="B51" s="488" t="s">
        <v>220</v>
      </c>
      <c r="C51" s="191"/>
      <c r="D51" s="497"/>
      <c r="E51" s="375"/>
      <c r="F51" s="375"/>
    </row>
    <row r="52" spans="1:6" x14ac:dyDescent="0.2">
      <c r="A52" s="192"/>
      <c r="B52" s="488" t="s">
        <v>221</v>
      </c>
      <c r="C52" s="191" t="s">
        <v>19</v>
      </c>
      <c r="D52" s="497">
        <v>1</v>
      </c>
      <c r="E52" s="375"/>
      <c r="F52" s="375"/>
    </row>
    <row r="53" spans="1:6" x14ac:dyDescent="0.2">
      <c r="A53" s="192"/>
      <c r="B53" s="488"/>
      <c r="C53" s="191"/>
      <c r="D53" s="495"/>
      <c r="E53" s="375"/>
      <c r="F53" s="375"/>
    </row>
    <row r="54" spans="1:6" x14ac:dyDescent="0.2">
      <c r="A54" s="192"/>
      <c r="B54" s="488"/>
      <c r="C54" s="191"/>
      <c r="D54" s="495"/>
      <c r="E54" s="491"/>
      <c r="F54" s="491"/>
    </row>
    <row r="55" spans="1:6" x14ac:dyDescent="0.2">
      <c r="A55" s="192"/>
      <c r="B55" s="499"/>
      <c r="C55" s="500"/>
      <c r="D55" s="495"/>
      <c r="E55" s="491"/>
      <c r="F55" s="491"/>
    </row>
    <row r="56" spans="1:6" ht="20.25" customHeight="1" x14ac:dyDescent="0.2">
      <c r="A56" s="205">
        <v>1400</v>
      </c>
      <c r="B56" s="814" t="s">
        <v>34</v>
      </c>
      <c r="C56" s="815"/>
      <c r="D56" s="815"/>
      <c r="E56" s="816"/>
      <c r="F56" s="374"/>
    </row>
    <row r="57" spans="1:6" ht="20.25" customHeight="1" x14ac:dyDescent="0.2">
      <c r="A57" s="203" t="s">
        <v>2</v>
      </c>
      <c r="B57" s="204" t="s">
        <v>3</v>
      </c>
      <c r="C57" s="203" t="s">
        <v>4</v>
      </c>
      <c r="D57" s="204" t="s">
        <v>5</v>
      </c>
      <c r="E57" s="202" t="s">
        <v>6</v>
      </c>
      <c r="F57" s="202" t="s">
        <v>7</v>
      </c>
    </row>
    <row r="58" spans="1:6" ht="17.25" customHeight="1" x14ac:dyDescent="0.2">
      <c r="A58" s="139"/>
      <c r="B58" s="817" t="s">
        <v>35</v>
      </c>
      <c r="C58" s="818"/>
      <c r="D58" s="818"/>
      <c r="E58" s="819"/>
      <c r="F58" s="376"/>
    </row>
    <row r="59" spans="1:6" x14ac:dyDescent="0.2">
      <c r="A59" s="441"/>
      <c r="B59" s="501"/>
      <c r="C59" s="501"/>
      <c r="D59" s="502"/>
      <c r="E59" s="503"/>
      <c r="F59" s="491"/>
    </row>
    <row r="60" spans="1:6" x14ac:dyDescent="0.2">
      <c r="A60" s="441"/>
      <c r="B60" s="441" t="s">
        <v>222</v>
      </c>
      <c r="C60" s="495"/>
      <c r="D60" s="192"/>
      <c r="E60" s="491"/>
      <c r="F60" s="491"/>
    </row>
    <row r="61" spans="1:6" x14ac:dyDescent="0.2">
      <c r="A61" s="441"/>
      <c r="B61" s="441" t="s">
        <v>223</v>
      </c>
      <c r="C61" s="495"/>
      <c r="D61" s="192"/>
      <c r="E61" s="491"/>
      <c r="F61" s="491"/>
    </row>
    <row r="62" spans="1:6" x14ac:dyDescent="0.2">
      <c r="A62" s="441"/>
      <c r="B62" s="441" t="s">
        <v>224</v>
      </c>
      <c r="C62" s="495" t="s">
        <v>19</v>
      </c>
      <c r="D62" s="192">
        <v>1</v>
      </c>
      <c r="E62" s="375"/>
      <c r="F62" s="375"/>
    </row>
    <row r="63" spans="1:6" x14ac:dyDescent="0.2">
      <c r="A63" s="441"/>
      <c r="B63" s="441"/>
      <c r="C63" s="495"/>
      <c r="D63" s="192"/>
      <c r="E63" s="375"/>
      <c r="F63" s="375"/>
    </row>
    <row r="64" spans="1:6" x14ac:dyDescent="0.2">
      <c r="A64" s="441"/>
      <c r="B64" s="441" t="s">
        <v>225</v>
      </c>
      <c r="C64" s="495"/>
      <c r="D64" s="192"/>
      <c r="E64" s="375"/>
      <c r="F64" s="375"/>
    </row>
    <row r="65" spans="1:6" x14ac:dyDescent="0.2">
      <c r="A65" s="441"/>
      <c r="B65" s="441" t="s">
        <v>226</v>
      </c>
      <c r="C65" s="495" t="s">
        <v>19</v>
      </c>
      <c r="D65" s="192"/>
      <c r="E65" s="375"/>
      <c r="F65" s="375" t="s">
        <v>92</v>
      </c>
    </row>
    <row r="66" spans="1:6" x14ac:dyDescent="0.2">
      <c r="A66" s="441"/>
      <c r="B66" s="441"/>
      <c r="C66" s="495"/>
      <c r="D66" s="192"/>
      <c r="E66" s="375"/>
      <c r="F66" s="375"/>
    </row>
    <row r="67" spans="1:6" x14ac:dyDescent="0.2">
      <c r="A67" s="441"/>
      <c r="B67" s="441" t="s">
        <v>227</v>
      </c>
      <c r="C67" s="495"/>
      <c r="D67" s="192"/>
      <c r="E67" s="375"/>
      <c r="F67" s="375"/>
    </row>
    <row r="68" spans="1:6" x14ac:dyDescent="0.2">
      <c r="A68" s="441"/>
      <c r="B68" s="441" t="s">
        <v>228</v>
      </c>
      <c r="C68" s="495"/>
      <c r="D68" s="192"/>
      <c r="E68" s="375"/>
      <c r="F68" s="375"/>
    </row>
    <row r="69" spans="1:6" x14ac:dyDescent="0.2">
      <c r="A69" s="441"/>
      <c r="B69" s="441" t="s">
        <v>229</v>
      </c>
      <c r="C69" s="495"/>
      <c r="D69" s="192"/>
      <c r="E69" s="375"/>
      <c r="F69" s="375"/>
    </row>
    <row r="70" spans="1:6" x14ac:dyDescent="0.2">
      <c r="A70" s="441"/>
      <c r="B70" s="441" t="s">
        <v>230</v>
      </c>
      <c r="C70" s="495" t="s">
        <v>19</v>
      </c>
      <c r="D70" s="192"/>
      <c r="E70" s="375"/>
      <c r="F70" s="375" t="s">
        <v>92</v>
      </c>
    </row>
    <row r="71" spans="1:6" x14ac:dyDescent="0.2">
      <c r="A71" s="441"/>
      <c r="B71" s="441"/>
      <c r="C71" s="495"/>
      <c r="D71" s="192"/>
      <c r="E71" s="375"/>
      <c r="F71" s="375"/>
    </row>
    <row r="72" spans="1:6" x14ac:dyDescent="0.2">
      <c r="A72" s="441"/>
      <c r="B72" s="441" t="s">
        <v>231</v>
      </c>
      <c r="C72" s="495"/>
      <c r="D72" s="192"/>
      <c r="E72" s="375"/>
      <c r="F72" s="375"/>
    </row>
    <row r="73" spans="1:6" x14ac:dyDescent="0.2">
      <c r="A73" s="441"/>
      <c r="B73" s="441" t="s">
        <v>232</v>
      </c>
      <c r="C73" s="495" t="s">
        <v>19</v>
      </c>
      <c r="D73" s="192">
        <v>1</v>
      </c>
      <c r="E73" s="375"/>
      <c r="F73" s="375"/>
    </row>
    <row r="74" spans="1:6" x14ac:dyDescent="0.2">
      <c r="A74" s="441"/>
      <c r="B74" s="441"/>
      <c r="C74" s="495"/>
      <c r="D74" s="192"/>
      <c r="E74" s="375"/>
      <c r="F74" s="375"/>
    </row>
    <row r="75" spans="1:6" x14ac:dyDescent="0.2">
      <c r="A75" s="441"/>
      <c r="B75" s="441" t="s">
        <v>233</v>
      </c>
      <c r="C75" s="495" t="s">
        <v>19</v>
      </c>
      <c r="D75" s="192">
        <v>1</v>
      </c>
      <c r="E75" s="375"/>
      <c r="F75" s="375"/>
    </row>
    <row r="76" spans="1:6" x14ac:dyDescent="0.2">
      <c r="A76" s="441"/>
      <c r="B76" s="493"/>
      <c r="C76" s="493"/>
      <c r="D76" s="192"/>
      <c r="E76" s="375"/>
      <c r="F76" s="375"/>
    </row>
    <row r="77" spans="1:6" x14ac:dyDescent="0.2">
      <c r="A77" s="441"/>
      <c r="B77" s="441" t="s">
        <v>234</v>
      </c>
      <c r="C77" s="191" t="s">
        <v>19</v>
      </c>
      <c r="D77" s="192">
        <v>1</v>
      </c>
      <c r="E77" s="375"/>
      <c r="F77" s="375"/>
    </row>
    <row r="78" spans="1:6" x14ac:dyDescent="0.2">
      <c r="A78" s="441"/>
      <c r="B78" s="441"/>
      <c r="C78" s="191"/>
      <c r="D78" s="192"/>
      <c r="E78" s="375"/>
      <c r="F78" s="375"/>
    </row>
    <row r="79" spans="1:6" x14ac:dyDescent="0.2">
      <c r="A79" s="441"/>
      <c r="B79" s="441" t="s">
        <v>235</v>
      </c>
      <c r="C79" s="191" t="s">
        <v>19</v>
      </c>
      <c r="D79" s="192">
        <v>1</v>
      </c>
      <c r="E79" s="375"/>
      <c r="F79" s="375"/>
    </row>
    <row r="80" spans="1:6" x14ac:dyDescent="0.2">
      <c r="A80" s="441"/>
      <c r="B80" s="441"/>
      <c r="C80" s="493"/>
      <c r="D80" s="192"/>
      <c r="E80" s="375"/>
      <c r="F80" s="375"/>
    </row>
    <row r="81" spans="1:6" x14ac:dyDescent="0.2">
      <c r="A81" s="441"/>
      <c r="B81" s="441" t="s">
        <v>236</v>
      </c>
      <c r="C81" s="191" t="s">
        <v>19</v>
      </c>
      <c r="D81" s="192">
        <v>1</v>
      </c>
      <c r="E81" s="375"/>
      <c r="F81" s="375"/>
    </row>
    <row r="82" spans="1:6" x14ac:dyDescent="0.2">
      <c r="A82" s="441"/>
      <c r="B82" s="441"/>
      <c r="C82" s="493"/>
      <c r="D82" s="192"/>
      <c r="E82" s="375"/>
      <c r="F82" s="375"/>
    </row>
    <row r="83" spans="1:6" x14ac:dyDescent="0.2">
      <c r="A83" s="441"/>
      <c r="B83" s="441" t="s">
        <v>237</v>
      </c>
      <c r="C83" s="493"/>
      <c r="D83" s="192"/>
      <c r="E83" s="375"/>
      <c r="F83" s="375"/>
    </row>
    <row r="84" spans="1:6" x14ac:dyDescent="0.2">
      <c r="A84" s="441"/>
      <c r="B84" s="441" t="s">
        <v>238</v>
      </c>
      <c r="C84" s="191" t="s">
        <v>19</v>
      </c>
      <c r="D84" s="192">
        <v>1</v>
      </c>
      <c r="E84" s="375"/>
      <c r="F84" s="375"/>
    </row>
    <row r="85" spans="1:6" ht="48" x14ac:dyDescent="0.2">
      <c r="A85" s="441"/>
      <c r="B85" s="504" t="s">
        <v>493</v>
      </c>
      <c r="C85" s="191" t="s">
        <v>19</v>
      </c>
      <c r="D85" s="192">
        <v>1</v>
      </c>
      <c r="E85" s="375"/>
      <c r="F85" s="375"/>
    </row>
    <row r="86" spans="1:6" x14ac:dyDescent="0.2">
      <c r="A86" s="441"/>
      <c r="B86" s="504"/>
      <c r="C86" s="191"/>
      <c r="D86" s="192"/>
      <c r="E86" s="375"/>
      <c r="F86" s="375"/>
    </row>
    <row r="87" spans="1:6" x14ac:dyDescent="0.2">
      <c r="A87" s="441"/>
      <c r="B87" s="441" t="s">
        <v>239</v>
      </c>
      <c r="C87" s="495"/>
      <c r="D87" s="192"/>
      <c r="E87" s="375"/>
      <c r="F87" s="375"/>
    </row>
    <row r="88" spans="1:6" x14ac:dyDescent="0.2">
      <c r="A88" s="441"/>
      <c r="B88" s="441" t="s">
        <v>240</v>
      </c>
      <c r="C88" s="495"/>
      <c r="D88" s="192"/>
      <c r="E88" s="375"/>
      <c r="F88" s="375"/>
    </row>
    <row r="89" spans="1:6" x14ac:dyDescent="0.2">
      <c r="A89" s="441"/>
      <c r="B89" s="441" t="s">
        <v>241</v>
      </c>
      <c r="C89" s="495"/>
      <c r="D89" s="192"/>
      <c r="E89" s="375"/>
      <c r="F89" s="375"/>
    </row>
    <row r="90" spans="1:6" x14ac:dyDescent="0.2">
      <c r="A90" s="441"/>
      <c r="B90" s="441" t="s">
        <v>242</v>
      </c>
      <c r="C90" s="495" t="s">
        <v>33</v>
      </c>
      <c r="D90" s="192"/>
      <c r="E90" s="507"/>
      <c r="F90" s="394">
        <v>30000</v>
      </c>
    </row>
    <row r="91" spans="1:6" x14ac:dyDescent="0.2">
      <c r="A91" s="441"/>
      <c r="B91" s="496"/>
      <c r="C91" s="191"/>
      <c r="D91" s="495"/>
      <c r="E91" s="375"/>
      <c r="F91" s="394"/>
    </row>
    <row r="92" spans="1:6" x14ac:dyDescent="0.2">
      <c r="A92" s="441"/>
      <c r="B92" s="499" t="s">
        <v>243</v>
      </c>
      <c r="C92" s="191" t="s">
        <v>244</v>
      </c>
      <c r="D92" s="495"/>
      <c r="E92" s="375"/>
      <c r="F92" s="394">
        <v>18000</v>
      </c>
    </row>
    <row r="93" spans="1:6" x14ac:dyDescent="0.2">
      <c r="A93" s="441"/>
      <c r="B93" s="499"/>
      <c r="C93" s="191"/>
      <c r="D93" s="495"/>
      <c r="E93" s="375"/>
      <c r="F93" s="375"/>
    </row>
    <row r="94" spans="1:6" x14ac:dyDescent="0.2">
      <c r="A94" s="441"/>
      <c r="B94" s="499" t="s">
        <v>245</v>
      </c>
      <c r="C94" s="191"/>
      <c r="D94" s="495"/>
      <c r="E94" s="491"/>
      <c r="F94" s="491"/>
    </row>
    <row r="95" spans="1:6" x14ac:dyDescent="0.2">
      <c r="A95" s="441"/>
      <c r="B95" s="499" t="s">
        <v>246</v>
      </c>
      <c r="C95" s="191" t="s">
        <v>32</v>
      </c>
      <c r="D95" s="508">
        <f>F92+F90</f>
        <v>48000</v>
      </c>
      <c r="E95" s="456"/>
      <c r="F95" s="375"/>
    </row>
    <row r="96" spans="1:6" x14ac:dyDescent="0.2">
      <c r="A96" s="441"/>
      <c r="B96" s="499"/>
      <c r="C96" s="441"/>
      <c r="D96" s="495"/>
      <c r="E96" s="491"/>
      <c r="F96" s="491"/>
    </row>
    <row r="97" spans="1:6" x14ac:dyDescent="0.2">
      <c r="A97" s="441"/>
      <c r="B97" s="217" t="s">
        <v>247</v>
      </c>
      <c r="C97" s="441"/>
      <c r="D97" s="495"/>
      <c r="E97" s="491"/>
      <c r="F97" s="491"/>
    </row>
    <row r="98" spans="1:6" x14ac:dyDescent="0.2">
      <c r="A98" s="441"/>
      <c r="B98" s="820" t="s">
        <v>248</v>
      </c>
      <c r="C98" s="191"/>
      <c r="D98" s="495"/>
      <c r="E98" s="491"/>
      <c r="F98" s="491"/>
    </row>
    <row r="99" spans="1:6" x14ac:dyDescent="0.2">
      <c r="A99" s="441"/>
      <c r="B99" s="820"/>
      <c r="C99" s="191" t="s">
        <v>18</v>
      </c>
      <c r="D99" s="495">
        <v>15</v>
      </c>
      <c r="E99" s="375"/>
      <c r="F99" s="375"/>
    </row>
    <row r="100" spans="1:6" x14ac:dyDescent="0.2">
      <c r="A100" s="441"/>
      <c r="B100" s="217"/>
      <c r="C100" s="191"/>
      <c r="D100" s="495"/>
      <c r="E100" s="375"/>
      <c r="F100" s="375"/>
    </row>
    <row r="101" spans="1:6" x14ac:dyDescent="0.2">
      <c r="A101" s="441"/>
      <c r="B101" s="217" t="s">
        <v>249</v>
      </c>
      <c r="C101" s="191" t="s">
        <v>18</v>
      </c>
      <c r="D101" s="495">
        <v>4</v>
      </c>
      <c r="E101" s="375"/>
      <c r="F101" s="375"/>
    </row>
    <row r="102" spans="1:6" x14ac:dyDescent="0.2">
      <c r="A102" s="505">
        <v>14.04</v>
      </c>
      <c r="B102" s="506" t="s">
        <v>250</v>
      </c>
      <c r="C102" s="191"/>
      <c r="D102" s="217"/>
      <c r="E102" s="375"/>
      <c r="F102" s="375"/>
    </row>
    <row r="103" spans="1:6" x14ac:dyDescent="0.2">
      <c r="A103" s="191"/>
      <c r="B103" s="217"/>
      <c r="C103" s="191"/>
      <c r="D103" s="217"/>
      <c r="E103" s="375"/>
      <c r="F103" s="375"/>
    </row>
    <row r="104" spans="1:6" x14ac:dyDescent="0.2">
      <c r="A104" s="191"/>
      <c r="B104" s="217" t="s">
        <v>251</v>
      </c>
      <c r="C104" s="191" t="s">
        <v>19</v>
      </c>
      <c r="D104" s="495">
        <v>2</v>
      </c>
      <c r="E104" s="375"/>
      <c r="F104" s="375"/>
    </row>
    <row r="105" spans="1:6" x14ac:dyDescent="0.2">
      <c r="A105" s="441"/>
      <c r="B105" s="217"/>
      <c r="C105" s="441"/>
      <c r="D105" s="495"/>
      <c r="E105" s="375"/>
      <c r="F105" s="375"/>
    </row>
    <row r="106" spans="1:6" x14ac:dyDescent="0.2">
      <c r="A106" s="191"/>
      <c r="B106" s="217"/>
      <c r="C106" s="191"/>
      <c r="D106" s="495"/>
      <c r="E106" s="491"/>
      <c r="F106" s="491"/>
    </row>
    <row r="107" spans="1:6" x14ac:dyDescent="0.2">
      <c r="A107" s="191"/>
      <c r="B107" s="217"/>
      <c r="C107" s="191"/>
      <c r="D107" s="495"/>
      <c r="E107" s="491"/>
      <c r="F107" s="491"/>
    </row>
    <row r="108" spans="1:6" x14ac:dyDescent="0.2">
      <c r="A108" s="191"/>
      <c r="B108" s="217"/>
      <c r="C108" s="191"/>
      <c r="D108" s="495"/>
      <c r="E108" s="509"/>
      <c r="F108" s="491"/>
    </row>
    <row r="109" spans="1:6" ht="18.75" customHeight="1" x14ac:dyDescent="0.2">
      <c r="A109" s="205">
        <v>1400</v>
      </c>
      <c r="B109" s="814" t="s">
        <v>34</v>
      </c>
      <c r="C109" s="815"/>
      <c r="D109" s="815"/>
      <c r="E109" s="816"/>
      <c r="F109" s="374"/>
    </row>
    <row r="110" spans="1:6" ht="21" customHeight="1" x14ac:dyDescent="0.2">
      <c r="A110" s="203" t="s">
        <v>2</v>
      </c>
      <c r="B110" s="204" t="s">
        <v>3</v>
      </c>
      <c r="C110" s="203" t="s">
        <v>4</v>
      </c>
      <c r="D110" s="204" t="s">
        <v>5</v>
      </c>
      <c r="E110" s="202" t="s">
        <v>6</v>
      </c>
      <c r="F110" s="202" t="s">
        <v>7</v>
      </c>
    </row>
    <row r="111" spans="1:6" s="64" customFormat="1" ht="24" customHeight="1" x14ac:dyDescent="0.2">
      <c r="A111" s="139"/>
      <c r="B111" s="817" t="s">
        <v>35</v>
      </c>
      <c r="C111" s="818"/>
      <c r="D111" s="818"/>
      <c r="E111" s="819"/>
      <c r="F111" s="376"/>
    </row>
    <row r="112" spans="1:6" x14ac:dyDescent="0.2">
      <c r="A112" s="191"/>
      <c r="B112" s="217"/>
      <c r="C112" s="191"/>
      <c r="D112" s="495"/>
      <c r="E112" s="491"/>
      <c r="F112" s="491"/>
    </row>
    <row r="113" spans="1:6" x14ac:dyDescent="0.2">
      <c r="A113" s="505" t="s">
        <v>320</v>
      </c>
      <c r="B113" s="510" t="s">
        <v>252</v>
      </c>
      <c r="C113" s="191"/>
      <c r="D113" s="191"/>
      <c r="E113" s="511"/>
      <c r="F113" s="491"/>
    </row>
    <row r="114" spans="1:6" x14ac:dyDescent="0.2">
      <c r="A114" s="505"/>
      <c r="B114" s="510"/>
      <c r="C114" s="191"/>
      <c r="D114" s="191"/>
      <c r="E114" s="511"/>
      <c r="F114" s="491"/>
    </row>
    <row r="115" spans="1:6" ht="12.75" customHeight="1" x14ac:dyDescent="0.2">
      <c r="A115" s="191"/>
      <c r="B115" s="217" t="s">
        <v>253</v>
      </c>
      <c r="C115" s="191"/>
      <c r="D115" s="191"/>
      <c r="E115" s="511"/>
      <c r="F115" s="491"/>
    </row>
    <row r="116" spans="1:6" x14ac:dyDescent="0.2">
      <c r="A116" s="191"/>
      <c r="B116" s="217" t="s">
        <v>254</v>
      </c>
      <c r="C116" s="191"/>
      <c r="D116" s="191"/>
      <c r="E116" s="511"/>
      <c r="F116" s="491"/>
    </row>
    <row r="117" spans="1:6" x14ac:dyDescent="0.2">
      <c r="A117" s="191"/>
      <c r="B117" s="217" t="s">
        <v>319</v>
      </c>
      <c r="C117" s="191" t="s">
        <v>255</v>
      </c>
      <c r="D117" s="191"/>
      <c r="E117" s="511"/>
      <c r="F117" s="375">
        <v>72000</v>
      </c>
    </row>
    <row r="118" spans="1:6" x14ac:dyDescent="0.2">
      <c r="A118" s="441"/>
      <c r="B118" s="506"/>
      <c r="C118" s="493"/>
      <c r="D118" s="191"/>
      <c r="E118" s="511"/>
      <c r="F118" s="375"/>
    </row>
    <row r="119" spans="1:6" x14ac:dyDescent="0.2">
      <c r="A119" s="441"/>
      <c r="B119" s="217" t="s">
        <v>256</v>
      </c>
      <c r="C119" s="493"/>
      <c r="D119" s="191"/>
      <c r="E119" s="511"/>
      <c r="F119" s="375"/>
    </row>
    <row r="120" spans="1:6" x14ac:dyDescent="0.2">
      <c r="A120" s="441"/>
      <c r="B120" s="217" t="s">
        <v>257</v>
      </c>
      <c r="C120" s="191" t="s">
        <v>32</v>
      </c>
      <c r="D120" s="512">
        <f>+F117</f>
        <v>72000</v>
      </c>
      <c r="E120" s="456"/>
      <c r="F120" s="375"/>
    </row>
    <row r="121" spans="1:6" x14ac:dyDescent="0.2">
      <c r="A121" s="441"/>
      <c r="B121" s="217"/>
      <c r="C121" s="493"/>
      <c r="D121" s="191"/>
      <c r="E121" s="511"/>
      <c r="F121" s="375"/>
    </row>
    <row r="122" spans="1:6" x14ac:dyDescent="0.2">
      <c r="A122" s="505">
        <v>14.08</v>
      </c>
      <c r="B122" s="506" t="s">
        <v>258</v>
      </c>
      <c r="C122" s="191"/>
      <c r="D122" s="191"/>
      <c r="E122" s="511"/>
      <c r="F122" s="375"/>
    </row>
    <row r="123" spans="1:6" x14ac:dyDescent="0.2">
      <c r="A123" s="441"/>
      <c r="B123" s="217"/>
      <c r="C123" s="191"/>
      <c r="D123" s="191"/>
      <c r="E123" s="511"/>
      <c r="F123" s="375"/>
    </row>
    <row r="124" spans="1:6" x14ac:dyDescent="0.2">
      <c r="A124" s="441"/>
      <c r="B124" s="217" t="s">
        <v>259</v>
      </c>
      <c r="C124" s="191"/>
      <c r="D124" s="191"/>
      <c r="E124" s="511"/>
      <c r="F124" s="375"/>
    </row>
    <row r="125" spans="1:6" x14ac:dyDescent="0.2">
      <c r="A125" s="441"/>
      <c r="B125" s="217"/>
      <c r="C125" s="191"/>
      <c r="D125" s="191"/>
      <c r="E125" s="511"/>
      <c r="F125" s="375"/>
    </row>
    <row r="126" spans="1:6" x14ac:dyDescent="0.2">
      <c r="A126" s="441"/>
      <c r="B126" s="217" t="s">
        <v>260</v>
      </c>
      <c r="C126" s="191" t="s">
        <v>129</v>
      </c>
      <c r="D126" s="191">
        <v>1</v>
      </c>
      <c r="E126" s="511"/>
      <c r="F126" s="375"/>
    </row>
    <row r="127" spans="1:6" x14ac:dyDescent="0.2">
      <c r="A127" s="441"/>
      <c r="B127" s="217"/>
      <c r="C127" s="191"/>
      <c r="D127" s="191"/>
      <c r="E127" s="513"/>
      <c r="F127" s="375"/>
    </row>
    <row r="128" spans="1:6" x14ac:dyDescent="0.2">
      <c r="A128" s="441"/>
      <c r="B128" s="217" t="s">
        <v>261</v>
      </c>
      <c r="C128" s="191" t="s">
        <v>14</v>
      </c>
      <c r="D128" s="191">
        <f>'1300'!D16</f>
        <v>12</v>
      </c>
      <c r="E128" s="513"/>
      <c r="F128" s="375"/>
    </row>
    <row r="129" spans="1:6" x14ac:dyDescent="0.2">
      <c r="A129" s="441"/>
      <c r="B129" s="217"/>
      <c r="C129" s="191"/>
      <c r="D129" s="191"/>
      <c r="E129" s="513"/>
      <c r="F129" s="375"/>
    </row>
    <row r="130" spans="1:6" x14ac:dyDescent="0.2">
      <c r="A130" s="514" t="s">
        <v>262</v>
      </c>
      <c r="B130" s="506" t="s">
        <v>263</v>
      </c>
      <c r="C130" s="191" t="s">
        <v>14</v>
      </c>
      <c r="D130" s="191">
        <f>'1300'!D16</f>
        <v>12</v>
      </c>
      <c r="E130" s="513"/>
      <c r="F130" s="375"/>
    </row>
    <row r="131" spans="1:6" x14ac:dyDescent="0.2">
      <c r="A131" s="191"/>
      <c r="B131" s="217"/>
      <c r="C131" s="191"/>
      <c r="D131" s="191"/>
      <c r="E131" s="511"/>
      <c r="F131" s="375"/>
    </row>
    <row r="132" spans="1:6" x14ac:dyDescent="0.2">
      <c r="A132" s="191"/>
      <c r="B132" s="217"/>
      <c r="C132" s="191"/>
      <c r="D132" s="191"/>
      <c r="E132" s="511"/>
      <c r="F132" s="375"/>
    </row>
    <row r="133" spans="1:6" x14ac:dyDescent="0.2">
      <c r="A133" s="191"/>
      <c r="B133" s="217"/>
      <c r="C133" s="191"/>
      <c r="D133" s="191"/>
      <c r="E133" s="511"/>
      <c r="F133" s="375"/>
    </row>
    <row r="134" spans="1:6" x14ac:dyDescent="0.2">
      <c r="A134" s="191"/>
      <c r="B134" s="217"/>
      <c r="C134" s="191"/>
      <c r="D134" s="191"/>
      <c r="E134" s="511"/>
      <c r="F134" s="375"/>
    </row>
    <row r="135" spans="1:6" x14ac:dyDescent="0.2">
      <c r="A135" s="191"/>
      <c r="B135" s="217"/>
      <c r="C135" s="191"/>
      <c r="D135" s="191"/>
      <c r="E135" s="511"/>
      <c r="F135" s="375"/>
    </row>
    <row r="136" spans="1:6" x14ac:dyDescent="0.2">
      <c r="A136" s="191"/>
      <c r="B136" s="217"/>
      <c r="C136" s="191"/>
      <c r="D136" s="191"/>
      <c r="E136" s="511"/>
      <c r="F136" s="375"/>
    </row>
    <row r="137" spans="1:6" x14ac:dyDescent="0.2">
      <c r="A137" s="191"/>
      <c r="B137" s="217"/>
      <c r="C137" s="191"/>
      <c r="D137" s="191"/>
      <c r="E137" s="511"/>
      <c r="F137" s="375"/>
    </row>
    <row r="138" spans="1:6" x14ac:dyDescent="0.2">
      <c r="A138" s="191"/>
      <c r="B138" s="217"/>
      <c r="C138" s="191"/>
      <c r="D138" s="191"/>
      <c r="E138" s="511"/>
      <c r="F138" s="375"/>
    </row>
    <row r="139" spans="1:6" x14ac:dyDescent="0.2">
      <c r="A139" s="191"/>
      <c r="B139" s="217"/>
      <c r="C139" s="191"/>
      <c r="D139" s="191"/>
      <c r="E139" s="511"/>
      <c r="F139" s="375"/>
    </row>
    <row r="140" spans="1:6" x14ac:dyDescent="0.2">
      <c r="A140" s="191"/>
      <c r="B140" s="217"/>
      <c r="C140" s="191"/>
      <c r="D140" s="191"/>
      <c r="E140" s="511"/>
      <c r="F140" s="375"/>
    </row>
    <row r="141" spans="1:6" x14ac:dyDescent="0.2">
      <c r="A141" s="191"/>
      <c r="B141" s="217"/>
      <c r="C141" s="191"/>
      <c r="D141" s="191"/>
      <c r="E141" s="511"/>
      <c r="F141" s="375"/>
    </row>
    <row r="142" spans="1:6" x14ac:dyDescent="0.2">
      <c r="A142" s="191"/>
      <c r="B142" s="217"/>
      <c r="C142" s="191"/>
      <c r="D142" s="191"/>
      <c r="E142" s="511"/>
      <c r="F142" s="375"/>
    </row>
    <row r="143" spans="1:6" x14ac:dyDescent="0.2">
      <c r="A143" s="191"/>
      <c r="B143" s="217"/>
      <c r="C143" s="191"/>
      <c r="D143" s="191"/>
      <c r="E143" s="511"/>
      <c r="F143" s="375"/>
    </row>
    <row r="144" spans="1:6" x14ac:dyDescent="0.2">
      <c r="A144" s="191"/>
      <c r="B144" s="217"/>
      <c r="C144" s="191"/>
      <c r="D144" s="191"/>
      <c r="E144" s="511"/>
      <c r="F144" s="375"/>
    </row>
    <row r="145" spans="1:6" x14ac:dyDescent="0.2">
      <c r="A145" s="441"/>
      <c r="B145" s="217"/>
      <c r="C145" s="191"/>
      <c r="D145" s="191"/>
      <c r="E145" s="511"/>
      <c r="F145" s="375"/>
    </row>
    <row r="146" spans="1:6" x14ac:dyDescent="0.2">
      <c r="A146" s="441"/>
      <c r="B146" s="217"/>
      <c r="C146" s="191"/>
      <c r="D146" s="191"/>
      <c r="E146" s="511"/>
      <c r="F146" s="375"/>
    </row>
    <row r="147" spans="1:6" x14ac:dyDescent="0.2">
      <c r="A147" s="441"/>
      <c r="B147" s="217"/>
      <c r="C147" s="191"/>
      <c r="D147" s="191"/>
      <c r="E147" s="511"/>
      <c r="F147" s="375"/>
    </row>
    <row r="148" spans="1:6" x14ac:dyDescent="0.2">
      <c r="A148" s="441"/>
      <c r="B148" s="217"/>
      <c r="C148" s="191"/>
      <c r="D148" s="191"/>
      <c r="E148" s="511"/>
      <c r="F148" s="375"/>
    </row>
    <row r="149" spans="1:6" x14ac:dyDescent="0.2">
      <c r="A149" s="441"/>
      <c r="B149" s="217"/>
      <c r="C149" s="191"/>
      <c r="D149" s="191"/>
      <c r="E149" s="511"/>
      <c r="F149" s="375"/>
    </row>
    <row r="150" spans="1:6" x14ac:dyDescent="0.2">
      <c r="A150" s="441"/>
      <c r="B150" s="217"/>
      <c r="C150" s="191"/>
      <c r="D150" s="191"/>
      <c r="E150" s="511"/>
      <c r="F150" s="375"/>
    </row>
    <row r="151" spans="1:6" x14ac:dyDescent="0.2">
      <c r="A151" s="441"/>
      <c r="B151" s="217"/>
      <c r="C151" s="191"/>
      <c r="D151" s="191"/>
      <c r="E151" s="511"/>
      <c r="F151" s="375"/>
    </row>
    <row r="152" spans="1:6" x14ac:dyDescent="0.2">
      <c r="A152" s="441"/>
      <c r="B152" s="217"/>
      <c r="C152" s="191"/>
      <c r="D152" s="191"/>
      <c r="E152" s="511"/>
      <c r="F152" s="375"/>
    </row>
    <row r="153" spans="1:6" x14ac:dyDescent="0.2">
      <c r="A153" s="441"/>
      <c r="B153" s="217"/>
      <c r="C153" s="191"/>
      <c r="D153" s="191"/>
      <c r="E153" s="511"/>
      <c r="F153" s="375"/>
    </row>
    <row r="154" spans="1:6" x14ac:dyDescent="0.2">
      <c r="A154" s="441"/>
      <c r="B154" s="217"/>
      <c r="C154" s="191"/>
      <c r="D154" s="191"/>
      <c r="E154" s="511"/>
      <c r="F154" s="375"/>
    </row>
    <row r="155" spans="1:6" x14ac:dyDescent="0.2">
      <c r="A155" s="441"/>
      <c r="B155" s="217"/>
      <c r="C155" s="191"/>
      <c r="D155" s="191"/>
      <c r="E155" s="511"/>
      <c r="F155" s="375"/>
    </row>
    <row r="156" spans="1:6" x14ac:dyDescent="0.2">
      <c r="A156" s="441"/>
      <c r="B156" s="217"/>
      <c r="C156" s="191"/>
      <c r="D156" s="191"/>
      <c r="E156" s="511"/>
      <c r="F156" s="375"/>
    </row>
    <row r="157" spans="1:6" x14ac:dyDescent="0.2">
      <c r="A157" s="441"/>
      <c r="B157" s="217"/>
      <c r="C157" s="191"/>
      <c r="D157" s="191"/>
      <c r="E157" s="511"/>
      <c r="F157" s="375"/>
    </row>
    <row r="158" spans="1:6" x14ac:dyDescent="0.2">
      <c r="A158" s="441"/>
      <c r="B158" s="217"/>
      <c r="C158" s="191"/>
      <c r="D158" s="441"/>
      <c r="E158" s="511"/>
      <c r="F158" s="375"/>
    </row>
    <row r="159" spans="1:6" x14ac:dyDescent="0.2">
      <c r="A159" s="514"/>
      <c r="B159" s="506"/>
      <c r="C159" s="191"/>
      <c r="D159" s="191"/>
      <c r="E159" s="511"/>
      <c r="F159" s="375"/>
    </row>
    <row r="160" spans="1:6" x14ac:dyDescent="0.2">
      <c r="A160" s="441"/>
      <c r="B160" s="441"/>
      <c r="C160" s="191"/>
      <c r="D160" s="191"/>
      <c r="E160" s="511"/>
      <c r="F160" s="375"/>
    </row>
    <row r="161" spans="1:6" x14ac:dyDescent="0.2">
      <c r="A161" s="441"/>
      <c r="B161" s="441"/>
      <c r="C161" s="191"/>
      <c r="D161" s="191"/>
      <c r="E161" s="511"/>
      <c r="F161" s="375"/>
    </row>
    <row r="162" spans="1:6" x14ac:dyDescent="0.2">
      <c r="A162" s="441"/>
      <c r="B162" s="441"/>
      <c r="C162" s="191"/>
      <c r="D162" s="191"/>
      <c r="E162" s="511"/>
      <c r="F162" s="375"/>
    </row>
    <row r="163" spans="1:6" x14ac:dyDescent="0.2">
      <c r="A163" s="441"/>
      <c r="B163" s="441"/>
      <c r="C163" s="191"/>
      <c r="D163" s="191"/>
      <c r="E163" s="511"/>
      <c r="F163" s="375"/>
    </row>
    <row r="164" spans="1:6" x14ac:dyDescent="0.2">
      <c r="A164" s="191"/>
      <c r="B164" s="217"/>
      <c r="C164" s="191"/>
      <c r="D164" s="495"/>
      <c r="E164" s="491"/>
      <c r="F164" s="375"/>
    </row>
    <row r="165" spans="1:6" x14ac:dyDescent="0.2">
      <c r="A165" s="441"/>
      <c r="B165" s="217"/>
      <c r="C165" s="441"/>
      <c r="D165" s="217"/>
      <c r="E165" s="491"/>
      <c r="F165" s="375"/>
    </row>
    <row r="166" spans="1:6" ht="19.5" customHeight="1" x14ac:dyDescent="0.2">
      <c r="A166" s="205">
        <v>1400</v>
      </c>
      <c r="B166" s="814" t="s">
        <v>15</v>
      </c>
      <c r="C166" s="815"/>
      <c r="D166" s="815"/>
      <c r="E166" s="816"/>
      <c r="F166" s="374"/>
    </row>
  </sheetData>
  <mergeCells count="6">
    <mergeCell ref="B166:E166"/>
    <mergeCell ref="B56:E56"/>
    <mergeCell ref="B58:E58"/>
    <mergeCell ref="B109:E109"/>
    <mergeCell ref="B111:E111"/>
    <mergeCell ref="B98:B99"/>
  </mergeCells>
  <phoneticPr fontId="11" type="noConversion"/>
  <pageMargins left="0.74803149606299213" right="0.43307086614173229" top="0.98425196850393704" bottom="0.98425196850393704" header="0.51181102362204722" footer="0.51181102362204722"/>
  <pageSetup paperSize="9" scale="87" firstPageNumber="3" orientation="portrait" useFirstPageNumber="1" r:id="rId1"/>
  <headerFooter alignWithMargins="0">
    <oddHeader>&amp;L&amp;"Arial Narrow,Bold"
BID NO:08/24/25: UPGRADING HONEYVILLE TO PAVED CONCRETE INTERLOCKING BRICKS
SCHEDULE A: ROADWORKS
&amp;R&amp;"Arial Narrow,Regular"
&amp;"Arial Narrow,Bold"SECTION 1400</oddHeader>
  </headerFooter>
  <rowBreaks count="2" manualBreakCount="2">
    <brk id="56" max="16383" man="1"/>
    <brk id="10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56"/>
  <sheetViews>
    <sheetView tabSelected="1" view="pageLayout" topLeftCell="A13" zoomScaleNormal="100" zoomScaleSheetLayoutView="100" workbookViewId="0">
      <selection activeCell="E19" sqref="E19"/>
    </sheetView>
  </sheetViews>
  <sheetFormatPr defaultRowHeight="12.75" x14ac:dyDescent="0.2"/>
  <cols>
    <col min="1" max="1" width="8.28515625" customWidth="1"/>
    <col min="2" max="2" width="47.5703125" customWidth="1"/>
    <col min="3" max="3" width="9.42578125" customWidth="1"/>
    <col min="4" max="4" width="10.7109375" customWidth="1"/>
    <col min="5" max="5" width="10.7109375" style="65" customWidth="1"/>
    <col min="6" max="6" width="14" style="65" customWidth="1"/>
  </cols>
  <sheetData>
    <row r="2" spans="1:6" ht="19.5" customHeight="1" x14ac:dyDescent="0.2">
      <c r="A2" s="35" t="s">
        <v>2</v>
      </c>
      <c r="B2" s="195" t="s">
        <v>3</v>
      </c>
      <c r="C2" s="35" t="s">
        <v>4</v>
      </c>
      <c r="D2" s="195" t="s">
        <v>5</v>
      </c>
      <c r="E2" s="197" t="s">
        <v>6</v>
      </c>
      <c r="F2" s="197" t="s">
        <v>7</v>
      </c>
    </row>
    <row r="3" spans="1:6" s="3" customFormat="1" ht="27.75" customHeight="1" x14ac:dyDescent="0.2">
      <c r="A3" s="102">
        <v>1500</v>
      </c>
      <c r="B3" s="216" t="s">
        <v>36</v>
      </c>
      <c r="C3" s="103"/>
      <c r="D3" s="4"/>
      <c r="E3" s="173"/>
      <c r="F3" s="173"/>
    </row>
    <row r="4" spans="1:6" s="3" customFormat="1" ht="24" x14ac:dyDescent="0.2">
      <c r="A4" s="102" t="s">
        <v>467</v>
      </c>
      <c r="B4" s="479" t="s">
        <v>466</v>
      </c>
      <c r="C4" s="103" t="s">
        <v>37</v>
      </c>
      <c r="D4" s="136">
        <v>3.8</v>
      </c>
      <c r="E4" s="375"/>
      <c r="F4" s="375"/>
    </row>
    <row r="5" spans="1:6" ht="12.75" customHeight="1" x14ac:dyDescent="0.2">
      <c r="A5" s="103"/>
      <c r="B5" s="4"/>
      <c r="C5" s="103"/>
      <c r="D5" s="4"/>
      <c r="E5" s="515"/>
      <c r="F5" s="515"/>
    </row>
    <row r="6" spans="1:6" ht="48" x14ac:dyDescent="0.2">
      <c r="A6" s="102" t="s">
        <v>42</v>
      </c>
      <c r="B6" s="516" t="s">
        <v>494</v>
      </c>
      <c r="C6" s="103"/>
      <c r="D6" s="136"/>
      <c r="E6" s="375"/>
      <c r="F6" s="375"/>
    </row>
    <row r="7" spans="1:6" ht="12.75" customHeight="1" x14ac:dyDescent="0.2">
      <c r="A7" s="102"/>
      <c r="B7" s="517"/>
      <c r="C7" s="103"/>
      <c r="D7" s="136"/>
      <c r="E7" s="375"/>
      <c r="F7" s="375"/>
    </row>
    <row r="8" spans="1:6" ht="12.75" customHeight="1" x14ac:dyDescent="0.2">
      <c r="A8" s="102" t="s">
        <v>293</v>
      </c>
      <c r="B8" s="4" t="s">
        <v>38</v>
      </c>
      <c r="C8" s="103" t="s">
        <v>41</v>
      </c>
      <c r="D8" s="136">
        <v>504</v>
      </c>
      <c r="E8" s="375"/>
      <c r="F8" s="375"/>
    </row>
    <row r="9" spans="1:6" ht="12.75" customHeight="1" x14ac:dyDescent="0.2">
      <c r="A9" s="103"/>
      <c r="B9" s="4"/>
      <c r="C9" s="103"/>
      <c r="D9" s="136"/>
      <c r="E9" s="375"/>
      <c r="F9" s="375"/>
    </row>
    <row r="10" spans="1:6" ht="12.75" customHeight="1" x14ac:dyDescent="0.2">
      <c r="A10" s="102" t="s">
        <v>293</v>
      </c>
      <c r="B10" s="4" t="s">
        <v>39</v>
      </c>
      <c r="C10" s="103" t="s">
        <v>19</v>
      </c>
      <c r="D10" s="136">
        <v>4</v>
      </c>
      <c r="E10" s="375"/>
      <c r="F10" s="375"/>
    </row>
    <row r="11" spans="1:6" ht="12.75" customHeight="1" x14ac:dyDescent="0.2">
      <c r="A11" s="103"/>
      <c r="B11" s="4"/>
      <c r="C11" s="103"/>
      <c r="D11" s="136"/>
      <c r="E11" s="375"/>
      <c r="F11" s="375"/>
    </row>
    <row r="12" spans="1:6" ht="12.75" customHeight="1" x14ac:dyDescent="0.2">
      <c r="A12" s="103"/>
      <c r="B12" s="460" t="s">
        <v>304</v>
      </c>
      <c r="C12" s="103" t="s">
        <v>19</v>
      </c>
      <c r="D12" s="136">
        <v>40</v>
      </c>
      <c r="E12" s="375"/>
      <c r="F12" s="375"/>
    </row>
    <row r="13" spans="1:6" ht="12.75" customHeight="1" x14ac:dyDescent="0.2">
      <c r="A13" s="103"/>
      <c r="B13" s="460"/>
      <c r="C13" s="103"/>
      <c r="D13" s="136"/>
      <c r="E13" s="375"/>
      <c r="F13" s="375"/>
    </row>
    <row r="14" spans="1:6" ht="12.75" customHeight="1" x14ac:dyDescent="0.2">
      <c r="A14" s="103"/>
      <c r="B14" s="460" t="s">
        <v>305</v>
      </c>
      <c r="C14" s="103" t="s">
        <v>19</v>
      </c>
      <c r="D14" s="136">
        <v>40</v>
      </c>
      <c r="E14" s="375"/>
      <c r="F14" s="375"/>
    </row>
    <row r="15" spans="1:6" ht="12.75" customHeight="1" x14ac:dyDescent="0.2">
      <c r="A15" s="103"/>
      <c r="B15" s="460"/>
      <c r="C15" s="103"/>
      <c r="D15" s="136"/>
      <c r="E15" s="375"/>
      <c r="F15" s="375"/>
    </row>
    <row r="16" spans="1:6" ht="12.75" customHeight="1" x14ac:dyDescent="0.2">
      <c r="A16" s="103"/>
      <c r="B16" s="460" t="s">
        <v>306</v>
      </c>
      <c r="C16" s="103" t="s">
        <v>19</v>
      </c>
      <c r="D16" s="136">
        <v>15</v>
      </c>
      <c r="E16" s="375"/>
      <c r="F16" s="375"/>
    </row>
    <row r="17" spans="1:6" ht="12.75" customHeight="1" x14ac:dyDescent="0.2">
      <c r="A17" s="103"/>
      <c r="B17" s="460"/>
      <c r="C17" s="103"/>
      <c r="D17" s="136"/>
      <c r="E17" s="375"/>
      <c r="F17" s="375"/>
    </row>
    <row r="18" spans="1:6" ht="12.75" customHeight="1" x14ac:dyDescent="0.2">
      <c r="A18" s="103"/>
      <c r="B18" s="460" t="s">
        <v>307</v>
      </c>
      <c r="C18" s="103"/>
      <c r="D18" s="136"/>
      <c r="E18" s="375"/>
      <c r="F18" s="375"/>
    </row>
    <row r="19" spans="1:6" ht="12.75" customHeight="1" x14ac:dyDescent="0.2">
      <c r="A19" s="103"/>
      <c r="B19" s="460"/>
      <c r="C19" s="103"/>
      <c r="D19" s="136"/>
      <c r="E19" s="375"/>
      <c r="F19" s="375"/>
    </row>
    <row r="20" spans="1:6" ht="12.75" customHeight="1" x14ac:dyDescent="0.2">
      <c r="A20" s="103"/>
      <c r="B20" s="460" t="s">
        <v>308</v>
      </c>
      <c r="C20" s="103"/>
      <c r="D20" s="136"/>
      <c r="E20" s="375"/>
      <c r="F20" s="375"/>
    </row>
    <row r="21" spans="1:6" ht="12.75" customHeight="1" x14ac:dyDescent="0.2">
      <c r="A21" s="103"/>
      <c r="B21" s="460"/>
      <c r="C21" s="103"/>
      <c r="D21" s="136"/>
      <c r="E21" s="375"/>
      <c r="F21" s="375"/>
    </row>
    <row r="22" spans="1:6" ht="12.75" customHeight="1" x14ac:dyDescent="0.2">
      <c r="A22" s="103"/>
      <c r="B22" s="460" t="s">
        <v>309</v>
      </c>
      <c r="C22" s="103" t="s">
        <v>19</v>
      </c>
      <c r="D22" s="136">
        <v>40</v>
      </c>
      <c r="E22" s="375"/>
      <c r="F22" s="375"/>
    </row>
    <row r="23" spans="1:6" ht="12.75" customHeight="1" x14ac:dyDescent="0.2">
      <c r="A23" s="103"/>
      <c r="B23" s="460"/>
      <c r="C23" s="103"/>
      <c r="D23" s="136"/>
      <c r="E23" s="375"/>
      <c r="F23" s="375"/>
    </row>
    <row r="24" spans="1:6" ht="12.75" customHeight="1" x14ac:dyDescent="0.2">
      <c r="A24" s="103"/>
      <c r="B24" s="460" t="s">
        <v>310</v>
      </c>
      <c r="C24" s="103" t="s">
        <v>19</v>
      </c>
      <c r="D24" s="136">
        <v>40</v>
      </c>
      <c r="E24" s="375"/>
      <c r="F24" s="375"/>
    </row>
    <row r="25" spans="1:6" ht="12.75" customHeight="1" x14ac:dyDescent="0.2">
      <c r="A25" s="103"/>
      <c r="B25" s="4"/>
      <c r="C25" s="103"/>
      <c r="D25" s="136"/>
      <c r="E25" s="375"/>
      <c r="F25" s="375"/>
    </row>
    <row r="26" spans="1:6" ht="12.75" customHeight="1" x14ac:dyDescent="0.2">
      <c r="A26" s="103"/>
      <c r="B26" s="4" t="s">
        <v>40</v>
      </c>
      <c r="C26" s="103" t="s">
        <v>19</v>
      </c>
      <c r="D26" s="136">
        <v>2</v>
      </c>
      <c r="E26" s="375"/>
      <c r="F26" s="375"/>
    </row>
    <row r="27" spans="1:6" ht="12.75" customHeight="1" x14ac:dyDescent="0.2">
      <c r="A27" s="103"/>
      <c r="B27" s="4"/>
      <c r="C27" s="103"/>
      <c r="D27" s="136"/>
      <c r="E27" s="375"/>
      <c r="F27" s="375"/>
    </row>
    <row r="28" spans="1:6" ht="12.75" customHeight="1" x14ac:dyDescent="0.2">
      <c r="A28" s="103"/>
      <c r="B28" s="4" t="s">
        <v>22</v>
      </c>
      <c r="C28" s="103"/>
      <c r="D28" s="136"/>
      <c r="E28" s="375"/>
      <c r="F28" s="375"/>
    </row>
    <row r="29" spans="1:6" ht="12.75" customHeight="1" x14ac:dyDescent="0.2">
      <c r="A29" s="103"/>
      <c r="B29" s="4" t="s">
        <v>23</v>
      </c>
      <c r="C29" s="103" t="s">
        <v>19</v>
      </c>
      <c r="D29" s="136">
        <v>6</v>
      </c>
      <c r="E29" s="375"/>
      <c r="F29" s="375"/>
    </row>
    <row r="30" spans="1:6" ht="12.75" customHeight="1" x14ac:dyDescent="0.2">
      <c r="A30" s="103"/>
      <c r="B30" s="4"/>
      <c r="C30" s="103"/>
      <c r="D30" s="136"/>
      <c r="E30" s="375"/>
      <c r="F30" s="375"/>
    </row>
    <row r="31" spans="1:6" ht="12.75" customHeight="1" x14ac:dyDescent="0.2">
      <c r="A31" s="103" t="s">
        <v>85</v>
      </c>
      <c r="B31" s="4" t="s">
        <v>81</v>
      </c>
      <c r="C31" s="103"/>
      <c r="D31" s="136"/>
      <c r="E31" s="375"/>
      <c r="F31" s="375"/>
    </row>
    <row r="32" spans="1:6" ht="12.75" customHeight="1" x14ac:dyDescent="0.2">
      <c r="A32" s="103"/>
      <c r="B32" s="4" t="s">
        <v>83</v>
      </c>
      <c r="C32" s="103"/>
      <c r="D32" s="136"/>
      <c r="E32" s="375"/>
      <c r="F32" s="375"/>
    </row>
    <row r="33" spans="1:6" ht="12.75" customHeight="1" x14ac:dyDescent="0.2">
      <c r="A33" s="103"/>
      <c r="B33" s="4" t="s">
        <v>82</v>
      </c>
      <c r="C33" s="103"/>
      <c r="D33" s="136"/>
      <c r="E33" s="375"/>
      <c r="F33" s="375"/>
    </row>
    <row r="34" spans="1:6" ht="12.75" customHeight="1" x14ac:dyDescent="0.2">
      <c r="A34" s="103"/>
      <c r="B34" s="4" t="s">
        <v>84</v>
      </c>
      <c r="C34" s="103" t="s">
        <v>19</v>
      </c>
      <c r="D34" s="136">
        <v>2</v>
      </c>
      <c r="E34" s="375"/>
      <c r="F34" s="375"/>
    </row>
    <row r="35" spans="1:6" ht="12.75" customHeight="1" x14ac:dyDescent="0.2">
      <c r="A35" s="103"/>
      <c r="B35" s="518"/>
      <c r="C35" s="518"/>
      <c r="D35" s="518"/>
      <c r="E35" s="519"/>
      <c r="F35" s="519"/>
    </row>
    <row r="36" spans="1:6" ht="12.75" customHeight="1" x14ac:dyDescent="0.2">
      <c r="A36" s="102" t="s">
        <v>185</v>
      </c>
      <c r="B36" s="462" t="s">
        <v>186</v>
      </c>
      <c r="C36" s="518"/>
      <c r="D36" s="518"/>
      <c r="E36" s="519"/>
      <c r="F36" s="519"/>
    </row>
    <row r="37" spans="1:6" ht="12.75" customHeight="1" x14ac:dyDescent="0.2">
      <c r="A37" s="103"/>
      <c r="B37" s="462" t="s">
        <v>187</v>
      </c>
      <c r="C37" s="518"/>
      <c r="D37" s="518"/>
      <c r="E37" s="519"/>
      <c r="F37" s="519"/>
    </row>
    <row r="38" spans="1:6" ht="12.75" customHeight="1" x14ac:dyDescent="0.2">
      <c r="A38" s="103"/>
      <c r="B38" s="4" t="s">
        <v>188</v>
      </c>
      <c r="C38" s="451" t="s">
        <v>19</v>
      </c>
      <c r="D38" s="451">
        <v>1</v>
      </c>
      <c r="E38" s="520"/>
      <c r="F38" s="520" t="s">
        <v>92</v>
      </c>
    </row>
    <row r="39" spans="1:6" ht="12.75" customHeight="1" x14ac:dyDescent="0.2">
      <c r="A39" s="518"/>
      <c r="B39" s="518"/>
      <c r="C39" s="518"/>
      <c r="D39" s="451"/>
      <c r="E39" s="520"/>
      <c r="F39" s="520"/>
    </row>
    <row r="40" spans="1:6" ht="12.75" customHeight="1" x14ac:dyDescent="0.2">
      <c r="A40" s="103"/>
      <c r="B40" s="4" t="s">
        <v>189</v>
      </c>
      <c r="C40" s="103" t="s">
        <v>190</v>
      </c>
      <c r="D40" s="521">
        <v>1</v>
      </c>
      <c r="E40" s="520"/>
      <c r="F40" s="520" t="s">
        <v>92</v>
      </c>
    </row>
    <row r="41" spans="1:6" ht="12.75" customHeight="1" x14ac:dyDescent="0.2">
      <c r="A41" s="103"/>
      <c r="B41" s="4"/>
      <c r="C41" s="103"/>
      <c r="D41" s="136"/>
      <c r="E41" s="375"/>
      <c r="F41" s="375"/>
    </row>
    <row r="42" spans="1:6" ht="12.75" customHeight="1" x14ac:dyDescent="0.2">
      <c r="A42" s="103"/>
      <c r="B42" s="4"/>
      <c r="C42" s="103"/>
      <c r="D42" s="136"/>
      <c r="E42" s="445"/>
      <c r="F42" s="445"/>
    </row>
    <row r="43" spans="1:6" ht="12.75" customHeight="1" x14ac:dyDescent="0.2">
      <c r="A43" s="103"/>
      <c r="B43" s="4"/>
      <c r="C43" s="103"/>
      <c r="D43" s="136"/>
      <c r="E43" s="445"/>
      <c r="F43" s="445"/>
    </row>
    <row r="44" spans="1:6" ht="12.75" customHeight="1" x14ac:dyDescent="0.2">
      <c r="A44" s="103"/>
      <c r="B44" s="4"/>
      <c r="C44" s="103"/>
      <c r="D44" s="136"/>
      <c r="E44" s="445"/>
      <c r="F44" s="445"/>
    </row>
    <row r="45" spans="1:6" ht="12.75" customHeight="1" x14ac:dyDescent="0.2">
      <c r="A45" s="103"/>
      <c r="B45" s="4"/>
      <c r="C45" s="103"/>
      <c r="D45" s="136"/>
      <c r="E45" s="445"/>
      <c r="F45" s="445"/>
    </row>
    <row r="46" spans="1:6" ht="12.75" customHeight="1" x14ac:dyDescent="0.2">
      <c r="A46" s="103"/>
      <c r="B46" s="4"/>
      <c r="C46" s="103"/>
      <c r="D46" s="136"/>
      <c r="E46" s="445"/>
      <c r="F46" s="445"/>
    </row>
    <row r="47" spans="1:6" ht="12.75" customHeight="1" x14ac:dyDescent="0.2">
      <c r="A47" s="103"/>
      <c r="B47" s="4"/>
      <c r="C47" s="103"/>
      <c r="D47" s="136"/>
      <c r="E47" s="445"/>
      <c r="F47" s="445"/>
    </row>
    <row r="48" spans="1:6" ht="12.75" customHeight="1" x14ac:dyDescent="0.2">
      <c r="A48" s="103"/>
      <c r="B48" s="4"/>
      <c r="C48" s="103"/>
      <c r="D48" s="136"/>
      <c r="E48" s="445"/>
      <c r="F48" s="445"/>
    </row>
    <row r="49" spans="1:6" ht="12.75" customHeight="1" x14ac:dyDescent="0.2">
      <c r="A49" s="103"/>
      <c r="B49" s="4"/>
      <c r="C49" s="103"/>
      <c r="D49" s="136"/>
      <c r="E49" s="445"/>
      <c r="F49" s="445"/>
    </row>
    <row r="50" spans="1:6" ht="12.75" customHeight="1" x14ac:dyDescent="0.2">
      <c r="A50" s="103"/>
      <c r="B50" s="4"/>
      <c r="C50" s="103"/>
      <c r="D50" s="136"/>
      <c r="E50" s="445"/>
      <c r="F50" s="445"/>
    </row>
    <row r="51" spans="1:6" ht="12.75" customHeight="1" x14ac:dyDescent="0.2">
      <c r="A51" s="103"/>
      <c r="B51" s="4"/>
      <c r="C51" s="103"/>
      <c r="D51" s="136"/>
      <c r="E51" s="445"/>
      <c r="F51" s="445"/>
    </row>
    <row r="52" spans="1:6" ht="12.75" customHeight="1" x14ac:dyDescent="0.2">
      <c r="A52" s="103"/>
      <c r="B52" s="4"/>
      <c r="C52" s="103"/>
      <c r="D52" s="136"/>
      <c r="E52" s="445"/>
      <c r="F52" s="445"/>
    </row>
    <row r="53" spans="1:6" ht="12.75" customHeight="1" x14ac:dyDescent="0.2">
      <c r="A53" s="103"/>
      <c r="B53" s="4"/>
      <c r="C53" s="103"/>
      <c r="D53" s="136"/>
      <c r="E53" s="445"/>
      <c r="F53" s="445"/>
    </row>
    <row r="54" spans="1:6" ht="12.75" customHeight="1" x14ac:dyDescent="0.2">
      <c r="A54" s="103"/>
      <c r="B54" s="4"/>
      <c r="C54" s="103"/>
      <c r="D54" s="136"/>
      <c r="E54" s="445"/>
      <c r="F54" s="445"/>
    </row>
    <row r="55" spans="1:6" ht="12.75" customHeight="1" x14ac:dyDescent="0.2">
      <c r="A55" s="518"/>
      <c r="B55" s="518"/>
      <c r="C55" s="518"/>
      <c r="D55" s="451"/>
      <c r="E55" s="522"/>
      <c r="F55" s="522"/>
    </row>
    <row r="56" spans="1:6" ht="23.25" customHeight="1" x14ac:dyDescent="0.2">
      <c r="A56" s="35">
        <v>1500</v>
      </c>
      <c r="B56" s="821" t="s">
        <v>15</v>
      </c>
      <c r="C56" s="822"/>
      <c r="D56" s="822"/>
      <c r="E56" s="823"/>
      <c r="F56" s="374"/>
    </row>
  </sheetData>
  <mergeCells count="1">
    <mergeCell ref="B56:E56"/>
  </mergeCells>
  <phoneticPr fontId="11" type="noConversion"/>
  <pageMargins left="0.74803149606299213" right="0.43307086614173229" top="0.98425196850393704" bottom="0.98425196850393704" header="0.51181102362204722" footer="0.51181102362204722"/>
  <pageSetup paperSize="9" scale="87" firstPageNumber="6" orientation="portrait" useFirstPageNumber="1" r:id="rId1"/>
  <headerFooter alignWithMargins="0">
    <oddHeader>&amp;L&amp;"Arial Narrow,Bold"
BID NO: 08/24/25: UPGRADING HONEYVILLE TO PAVED CONCRETE INTERLOCKING BRICKS
SCHEDULE A: ROADWORKS
&amp;R&amp;"Arial Narrow,Regular"
&amp;"Arial Narrow,Bold"SECTION 1500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1"/>
  <dimension ref="A2:J164"/>
  <sheetViews>
    <sheetView view="pageLayout" topLeftCell="A22" zoomScaleNormal="100" zoomScaleSheetLayoutView="100" workbookViewId="0">
      <selection activeCell="D16" sqref="D16"/>
    </sheetView>
  </sheetViews>
  <sheetFormatPr defaultRowHeight="12.75" x14ac:dyDescent="0.2"/>
  <cols>
    <col min="1" max="1" width="9.140625" style="70" customWidth="1"/>
    <col min="2" max="2" width="48.42578125" style="70" customWidth="1"/>
    <col min="3" max="3" width="9.7109375" style="70" customWidth="1"/>
    <col min="4" max="4" width="10.7109375" style="70" customWidth="1"/>
    <col min="5" max="5" width="11.140625" style="112" customWidth="1"/>
    <col min="6" max="6" width="13.42578125" style="112" customWidth="1"/>
    <col min="7" max="7" width="9.140625" style="70"/>
    <col min="8" max="8" width="9.28515625" style="70" customWidth="1"/>
    <col min="9" max="9" width="9.140625" style="70"/>
    <col min="10" max="10" width="17.85546875" style="70" customWidth="1"/>
    <col min="11" max="16384" width="9.140625" style="70"/>
  </cols>
  <sheetData>
    <row r="2" spans="1:10" ht="22.5" customHeight="1" x14ac:dyDescent="0.2">
      <c r="A2" s="35" t="s">
        <v>2</v>
      </c>
      <c r="B2" s="195" t="s">
        <v>3</v>
      </c>
      <c r="C2" s="35" t="s">
        <v>4</v>
      </c>
      <c r="D2" s="195" t="s">
        <v>5</v>
      </c>
      <c r="E2" s="197" t="s">
        <v>6</v>
      </c>
      <c r="F2" s="197" t="s">
        <v>7</v>
      </c>
    </row>
    <row r="3" spans="1:10" x14ac:dyDescent="0.2">
      <c r="A3" s="523"/>
      <c r="B3" s="524"/>
      <c r="C3" s="525"/>
      <c r="D3" s="526"/>
      <c r="E3" s="527"/>
      <c r="F3" s="164"/>
    </row>
    <row r="4" spans="1:10" x14ac:dyDescent="0.2">
      <c r="A4" s="523">
        <v>1700</v>
      </c>
      <c r="B4" s="524" t="s">
        <v>61</v>
      </c>
      <c r="C4" s="525"/>
      <c r="D4" s="526"/>
      <c r="E4" s="527"/>
      <c r="F4" s="164"/>
    </row>
    <row r="5" spans="1:10" x14ac:dyDescent="0.2">
      <c r="A5" s="523"/>
      <c r="B5" s="528"/>
      <c r="C5" s="83"/>
      <c r="D5" s="529"/>
      <c r="E5" s="530"/>
      <c r="F5" s="164"/>
    </row>
    <row r="6" spans="1:10" x14ac:dyDescent="0.2">
      <c r="A6" s="824" t="s">
        <v>268</v>
      </c>
      <c r="B6" s="528" t="s">
        <v>62</v>
      </c>
      <c r="C6" s="531"/>
      <c r="D6" s="532"/>
      <c r="E6" s="533"/>
      <c r="F6" s="533"/>
    </row>
    <row r="7" spans="1:10" ht="15" customHeight="1" x14ac:dyDescent="0.2">
      <c r="A7" s="824"/>
      <c r="B7" s="528"/>
      <c r="C7" s="88"/>
      <c r="D7" s="110"/>
      <c r="E7" s="164"/>
      <c r="F7" s="164"/>
    </row>
    <row r="8" spans="1:10" x14ac:dyDescent="0.2">
      <c r="A8" s="523"/>
      <c r="B8" s="534" t="s">
        <v>472</v>
      </c>
      <c r="C8" s="37"/>
      <c r="D8" s="535"/>
      <c r="E8" s="164"/>
      <c r="F8" s="164"/>
    </row>
    <row r="9" spans="1:10" x14ac:dyDescent="0.2">
      <c r="A9" s="523"/>
      <c r="B9" s="531"/>
      <c r="C9" s="37"/>
      <c r="D9" s="535"/>
      <c r="E9" s="164"/>
      <c r="F9" s="164"/>
    </row>
    <row r="10" spans="1:10" x14ac:dyDescent="0.2">
      <c r="A10" s="97"/>
      <c r="B10" s="534" t="s">
        <v>473</v>
      </c>
      <c r="C10" s="37" t="s">
        <v>63</v>
      </c>
      <c r="D10" s="110">
        <v>3.5</v>
      </c>
      <c r="E10" s="381"/>
      <c r="F10" s="381"/>
      <c r="J10" s="112"/>
    </row>
    <row r="11" spans="1:10" x14ac:dyDescent="0.2">
      <c r="A11" s="97"/>
      <c r="B11" s="531"/>
      <c r="C11" s="37"/>
      <c r="D11" s="110"/>
      <c r="E11" s="381"/>
      <c r="F11" s="381"/>
    </row>
    <row r="12" spans="1:10" x14ac:dyDescent="0.2">
      <c r="A12" s="97"/>
      <c r="B12" s="534" t="s">
        <v>474</v>
      </c>
      <c r="C12" s="37" t="s">
        <v>63</v>
      </c>
      <c r="D12" s="110">
        <v>10</v>
      </c>
      <c r="E12" s="381"/>
      <c r="F12" s="386"/>
    </row>
    <row r="13" spans="1:10" x14ac:dyDescent="0.2">
      <c r="A13" s="97"/>
      <c r="B13" s="534"/>
      <c r="C13" s="37"/>
      <c r="D13" s="535"/>
      <c r="E13" s="381"/>
      <c r="F13" s="386"/>
    </row>
    <row r="14" spans="1:10" x14ac:dyDescent="0.2">
      <c r="A14" s="97">
        <v>17.02</v>
      </c>
      <c r="B14" s="536" t="s">
        <v>504</v>
      </c>
      <c r="C14" s="228"/>
      <c r="D14" s="537"/>
      <c r="E14" s="386"/>
      <c r="F14" s="386"/>
    </row>
    <row r="15" spans="1:10" x14ac:dyDescent="0.2">
      <c r="A15" s="97"/>
      <c r="B15" s="534"/>
      <c r="C15" s="228"/>
      <c r="D15" s="537"/>
      <c r="E15" s="386"/>
      <c r="F15" s="386"/>
    </row>
    <row r="16" spans="1:10" x14ac:dyDescent="0.2">
      <c r="A16" s="182"/>
      <c r="B16" s="534" t="s">
        <v>505</v>
      </c>
      <c r="C16" s="228" t="s">
        <v>19</v>
      </c>
      <c r="D16" s="414">
        <v>20</v>
      </c>
      <c r="E16" s="386"/>
      <c r="F16" s="386"/>
    </row>
    <row r="17" spans="1:8" x14ac:dyDescent="0.2">
      <c r="A17" s="97"/>
      <c r="B17" s="534"/>
      <c r="C17" s="37"/>
      <c r="D17" s="535"/>
      <c r="E17" s="381"/>
      <c r="F17" s="386"/>
    </row>
    <row r="18" spans="1:8" x14ac:dyDescent="0.2">
      <c r="A18" s="182"/>
      <c r="B18" s="528"/>
      <c r="C18" s="37"/>
      <c r="D18" s="110"/>
      <c r="E18" s="381"/>
      <c r="F18" s="381"/>
    </row>
    <row r="19" spans="1:8" ht="15.75" customHeight="1" x14ac:dyDescent="0.2">
      <c r="A19" s="182"/>
      <c r="B19" s="528"/>
      <c r="C19" s="88"/>
      <c r="D19" s="110"/>
      <c r="E19" s="381"/>
      <c r="F19" s="386"/>
    </row>
    <row r="20" spans="1:8" x14ac:dyDescent="0.2">
      <c r="A20" s="523"/>
      <c r="B20" s="531"/>
      <c r="C20" s="88"/>
      <c r="D20" s="110"/>
      <c r="E20" s="381"/>
      <c r="F20" s="381"/>
    </row>
    <row r="21" spans="1:8" x14ac:dyDescent="0.2">
      <c r="A21" s="824"/>
      <c r="B21" s="528"/>
      <c r="C21" s="88"/>
      <c r="D21" s="110"/>
      <c r="E21" s="381"/>
      <c r="F21" s="381"/>
    </row>
    <row r="22" spans="1:8" ht="16.5" customHeight="1" x14ac:dyDescent="0.2">
      <c r="A22" s="824"/>
      <c r="B22" s="538"/>
      <c r="C22" s="88"/>
      <c r="D22" s="110"/>
      <c r="E22" s="381"/>
      <c r="F22" s="381"/>
      <c r="H22" s="73"/>
    </row>
    <row r="23" spans="1:8" x14ac:dyDescent="0.2">
      <c r="A23" s="523"/>
      <c r="B23" s="538"/>
      <c r="C23" s="88"/>
      <c r="D23" s="110"/>
      <c r="E23" s="381"/>
      <c r="F23" s="381"/>
    </row>
    <row r="24" spans="1:8" x14ac:dyDescent="0.2">
      <c r="A24" s="523"/>
      <c r="B24" s="531"/>
      <c r="C24" s="88"/>
      <c r="D24" s="110"/>
      <c r="E24" s="381"/>
      <c r="F24" s="386"/>
    </row>
    <row r="25" spans="1:8" x14ac:dyDescent="0.2">
      <c r="A25" s="523"/>
      <c r="B25" s="538"/>
      <c r="C25" s="88"/>
      <c r="D25" s="110"/>
      <c r="E25" s="381"/>
      <c r="F25" s="381"/>
    </row>
    <row r="26" spans="1:8" x14ac:dyDescent="0.2">
      <c r="A26" s="523"/>
      <c r="B26" s="539"/>
      <c r="C26" s="37"/>
      <c r="D26" s="110"/>
      <c r="E26" s="381"/>
      <c r="F26" s="386"/>
    </row>
    <row r="27" spans="1:8" x14ac:dyDescent="0.2">
      <c r="A27" s="523"/>
      <c r="B27" s="539"/>
      <c r="C27" s="37"/>
      <c r="D27" s="110"/>
      <c r="E27" s="164"/>
      <c r="F27" s="164"/>
    </row>
    <row r="28" spans="1:8" x14ac:dyDescent="0.2">
      <c r="A28" s="523"/>
      <c r="B28" s="538"/>
      <c r="C28" s="88"/>
      <c r="D28" s="110"/>
      <c r="E28" s="164"/>
      <c r="F28" s="164"/>
    </row>
    <row r="29" spans="1:8" x14ac:dyDescent="0.2">
      <c r="A29" s="523"/>
      <c r="B29" s="536"/>
      <c r="C29" s="37"/>
      <c r="D29" s="110"/>
      <c r="E29" s="164"/>
      <c r="F29" s="164"/>
    </row>
    <row r="30" spans="1:8" x14ac:dyDescent="0.2">
      <c r="A30" s="528"/>
      <c r="B30" s="531"/>
      <c r="C30" s="531"/>
      <c r="D30" s="531"/>
      <c r="E30" s="533"/>
      <c r="F30" s="533"/>
    </row>
    <row r="31" spans="1:8" ht="14.25" customHeight="1" x14ac:dyDescent="0.2">
      <c r="A31" s="523"/>
      <c r="B31" s="540"/>
      <c r="C31" s="88"/>
      <c r="D31" s="110"/>
      <c r="E31" s="164"/>
      <c r="F31" s="164"/>
    </row>
    <row r="32" spans="1:8" ht="9.75" customHeight="1" x14ac:dyDescent="0.2">
      <c r="A32" s="523"/>
      <c r="B32" s="538"/>
      <c r="C32" s="88"/>
      <c r="D32" s="110"/>
      <c r="E32" s="164"/>
      <c r="F32" s="164"/>
    </row>
    <row r="33" spans="1:6" x14ac:dyDescent="0.2">
      <c r="A33" s="541"/>
      <c r="B33" s="538"/>
      <c r="C33" s="88"/>
      <c r="D33" s="110"/>
      <c r="E33" s="164"/>
      <c r="F33" s="164"/>
    </row>
    <row r="34" spans="1:6" x14ac:dyDescent="0.2">
      <c r="A34" s="541"/>
      <c r="B34" s="538"/>
      <c r="C34" s="88"/>
      <c r="D34" s="110"/>
      <c r="E34" s="164"/>
      <c r="F34" s="164"/>
    </row>
    <row r="35" spans="1:6" x14ac:dyDescent="0.2">
      <c r="A35" s="541"/>
      <c r="B35" s="538"/>
      <c r="C35" s="88"/>
      <c r="D35" s="110"/>
      <c r="E35" s="164"/>
      <c r="F35" s="164"/>
    </row>
    <row r="36" spans="1:6" x14ac:dyDescent="0.2">
      <c r="A36" s="541"/>
      <c r="B36" s="538"/>
      <c r="C36" s="88"/>
      <c r="D36" s="110"/>
      <c r="E36" s="164"/>
      <c r="F36" s="164"/>
    </row>
    <row r="37" spans="1:6" x14ac:dyDescent="0.2">
      <c r="A37" s="541"/>
      <c r="B37" s="538"/>
      <c r="C37" s="88"/>
      <c r="D37" s="110"/>
      <c r="E37" s="164"/>
      <c r="F37" s="164"/>
    </row>
    <row r="38" spans="1:6" x14ac:dyDescent="0.2">
      <c r="A38" s="541"/>
      <c r="B38" s="538"/>
      <c r="C38" s="88"/>
      <c r="D38" s="110"/>
      <c r="E38" s="164"/>
      <c r="F38" s="164"/>
    </row>
    <row r="39" spans="1:6" x14ac:dyDescent="0.2">
      <c r="A39" s="541"/>
      <c r="B39" s="538"/>
      <c r="C39" s="88"/>
      <c r="D39" s="110"/>
      <c r="E39" s="164"/>
      <c r="F39" s="164"/>
    </row>
    <row r="40" spans="1:6" x14ac:dyDescent="0.2">
      <c r="A40" s="541"/>
      <c r="B40" s="538"/>
      <c r="C40" s="88"/>
      <c r="D40" s="110"/>
      <c r="E40" s="164"/>
      <c r="F40" s="164"/>
    </row>
    <row r="41" spans="1:6" x14ac:dyDescent="0.2">
      <c r="A41" s="541"/>
      <c r="B41" s="538"/>
      <c r="C41" s="88"/>
      <c r="D41" s="110"/>
      <c r="E41" s="164"/>
      <c r="F41" s="164"/>
    </row>
    <row r="42" spans="1:6" x14ac:dyDescent="0.2">
      <c r="A42" s="541"/>
      <c r="B42" s="538"/>
      <c r="C42" s="88"/>
      <c r="D42" s="110"/>
      <c r="E42" s="164"/>
      <c r="F42" s="164"/>
    </row>
    <row r="43" spans="1:6" x14ac:dyDescent="0.2">
      <c r="A43" s="541"/>
      <c r="B43" s="538"/>
      <c r="C43" s="88"/>
      <c r="D43" s="110"/>
      <c r="E43" s="164"/>
      <c r="F43" s="164"/>
    </row>
    <row r="44" spans="1:6" x14ac:dyDescent="0.2">
      <c r="A44" s="523"/>
      <c r="B44" s="539"/>
      <c r="C44" s="88"/>
      <c r="D44" s="37"/>
      <c r="E44" s="164"/>
      <c r="F44" s="164"/>
    </row>
    <row r="45" spans="1:6" x14ac:dyDescent="0.2">
      <c r="A45" s="468"/>
      <c r="B45" s="531"/>
      <c r="C45" s="83"/>
      <c r="D45" s="531"/>
      <c r="E45" s="533"/>
      <c r="F45" s="164"/>
    </row>
    <row r="46" spans="1:6" x14ac:dyDescent="0.2">
      <c r="A46" s="468"/>
      <c r="B46" s="531"/>
      <c r="C46" s="83"/>
      <c r="D46" s="531"/>
      <c r="E46" s="533"/>
      <c r="F46" s="164"/>
    </row>
    <row r="47" spans="1:6" x14ac:dyDescent="0.2">
      <c r="A47" s="468"/>
      <c r="B47" s="531"/>
      <c r="C47" s="83"/>
      <c r="D47" s="531"/>
      <c r="E47" s="533"/>
      <c r="F47" s="164"/>
    </row>
    <row r="48" spans="1:6" x14ac:dyDescent="0.2">
      <c r="A48" s="468"/>
      <c r="B48" s="531"/>
      <c r="C48" s="83"/>
      <c r="D48" s="531"/>
      <c r="E48" s="533"/>
      <c r="F48" s="164"/>
    </row>
    <row r="49" spans="1:6" x14ac:dyDescent="0.2">
      <c r="A49" s="468"/>
      <c r="B49" s="531"/>
      <c r="C49" s="83"/>
      <c r="D49" s="531"/>
      <c r="E49" s="533"/>
      <c r="F49" s="164"/>
    </row>
    <row r="50" spans="1:6" x14ac:dyDescent="0.2">
      <c r="A50" s="468"/>
      <c r="B50" s="531"/>
      <c r="C50" s="83"/>
      <c r="D50" s="531"/>
      <c r="E50" s="533"/>
      <c r="F50" s="164"/>
    </row>
    <row r="51" spans="1:6" x14ac:dyDescent="0.2">
      <c r="A51" s="468"/>
      <c r="B51" s="531"/>
      <c r="C51" s="83"/>
      <c r="D51" s="531"/>
      <c r="E51" s="533"/>
      <c r="F51" s="164"/>
    </row>
    <row r="52" spans="1:6" x14ac:dyDescent="0.2">
      <c r="A52" s="468"/>
      <c r="B52" s="528"/>
      <c r="C52" s="83"/>
      <c r="D52" s="531"/>
      <c r="E52" s="533"/>
      <c r="F52" s="164"/>
    </row>
    <row r="53" spans="1:6" x14ac:dyDescent="0.2">
      <c r="A53" s="468"/>
      <c r="B53" s="528"/>
      <c r="C53" s="83"/>
      <c r="D53" s="531"/>
      <c r="E53" s="533"/>
      <c r="F53" s="164"/>
    </row>
    <row r="54" spans="1:6" x14ac:dyDescent="0.2">
      <c r="A54" s="824"/>
      <c r="B54" s="542"/>
      <c r="C54" s="531"/>
      <c r="D54" s="532"/>
      <c r="E54" s="533"/>
      <c r="F54" s="533"/>
    </row>
    <row r="55" spans="1:6" x14ac:dyDescent="0.2">
      <c r="A55" s="824"/>
      <c r="B55" s="528"/>
      <c r="C55" s="88"/>
      <c r="D55" s="110"/>
      <c r="E55" s="164"/>
      <c r="F55" s="164"/>
    </row>
    <row r="56" spans="1:6" x14ac:dyDescent="0.2">
      <c r="A56" s="468"/>
      <c r="B56" s="538"/>
      <c r="C56" s="88"/>
      <c r="D56" s="110"/>
      <c r="E56" s="164"/>
      <c r="F56" s="164"/>
    </row>
    <row r="57" spans="1:6" x14ac:dyDescent="0.2">
      <c r="A57" s="468"/>
      <c r="B57" s="538"/>
      <c r="C57" s="88"/>
      <c r="D57" s="110"/>
      <c r="E57" s="164"/>
      <c r="F57" s="164"/>
    </row>
    <row r="58" spans="1:6" x14ac:dyDescent="0.2">
      <c r="A58" s="468"/>
      <c r="B58" s="538"/>
      <c r="C58" s="88"/>
      <c r="D58" s="110"/>
      <c r="E58" s="164"/>
      <c r="F58" s="164"/>
    </row>
    <row r="59" spans="1:6" x14ac:dyDescent="0.2">
      <c r="A59" s="468"/>
      <c r="B59" s="531"/>
      <c r="C59" s="83"/>
      <c r="D59" s="531"/>
      <c r="E59" s="533"/>
      <c r="F59" s="164"/>
    </row>
    <row r="60" spans="1:6" x14ac:dyDescent="0.2">
      <c r="A60" s="468"/>
      <c r="B60" s="531"/>
      <c r="C60" s="83"/>
      <c r="D60" s="531"/>
      <c r="E60" s="533"/>
      <c r="F60" s="164"/>
    </row>
    <row r="61" spans="1:6" x14ac:dyDescent="0.2">
      <c r="A61" s="468"/>
      <c r="B61" s="531"/>
      <c r="C61" s="83"/>
      <c r="D61" s="531"/>
      <c r="E61" s="533"/>
      <c r="F61" s="164"/>
    </row>
    <row r="62" spans="1:6" x14ac:dyDescent="0.2">
      <c r="A62" s="468"/>
      <c r="B62" s="531"/>
      <c r="C62" s="83"/>
      <c r="D62" s="531"/>
      <c r="E62" s="533"/>
      <c r="F62" s="164"/>
    </row>
    <row r="63" spans="1:6" x14ac:dyDescent="0.2">
      <c r="A63" s="468"/>
      <c r="B63" s="38"/>
      <c r="C63" s="538"/>
      <c r="D63" s="543"/>
      <c r="E63" s="544"/>
      <c r="F63" s="164"/>
    </row>
    <row r="64" spans="1:6" ht="21" customHeight="1" x14ac:dyDescent="0.2">
      <c r="A64" s="35">
        <v>1700</v>
      </c>
      <c r="B64" s="821" t="s">
        <v>15</v>
      </c>
      <c r="C64" s="822"/>
      <c r="D64" s="822"/>
      <c r="E64" s="823"/>
      <c r="F64" s="374"/>
    </row>
    <row r="102" spans="1:6" x14ac:dyDescent="0.2">
      <c r="A102" s="1"/>
      <c r="B102" s="2"/>
      <c r="C102" s="2"/>
      <c r="D102" s="2"/>
      <c r="E102" s="155"/>
      <c r="F102" s="172"/>
    </row>
    <row r="103" spans="1:6" x14ac:dyDescent="0.2">
      <c r="A103" s="1"/>
      <c r="B103" s="2"/>
      <c r="C103" s="2"/>
      <c r="D103" s="2"/>
      <c r="E103" s="155"/>
      <c r="F103" s="172"/>
    </row>
    <row r="105" spans="1:6" x14ac:dyDescent="0.2">
      <c r="A105" s="2"/>
      <c r="B105" s="2"/>
      <c r="C105" s="2"/>
      <c r="D105" s="2"/>
      <c r="E105" s="155"/>
      <c r="F105" s="155"/>
    </row>
    <row r="106" spans="1:6" x14ac:dyDescent="0.2">
      <c r="A106" s="83"/>
      <c r="B106" s="83"/>
      <c r="C106" s="83"/>
      <c r="D106" s="83"/>
      <c r="E106" s="172"/>
      <c r="F106" s="172"/>
    </row>
    <row r="163" spans="1:6" x14ac:dyDescent="0.2">
      <c r="A163" s="1"/>
      <c r="B163" s="2"/>
      <c r="C163" s="2"/>
      <c r="D163" s="2"/>
      <c r="E163" s="155"/>
      <c r="F163" s="172"/>
    </row>
    <row r="164" spans="1:6" x14ac:dyDescent="0.2">
      <c r="A164" s="1"/>
      <c r="B164" s="2"/>
      <c r="C164" s="2"/>
      <c r="D164" s="2"/>
      <c r="E164" s="155"/>
      <c r="F164" s="172"/>
    </row>
  </sheetData>
  <mergeCells count="4">
    <mergeCell ref="A6:A7"/>
    <mergeCell ref="A54:A55"/>
    <mergeCell ref="A21:A22"/>
    <mergeCell ref="B64:E64"/>
  </mergeCells>
  <phoneticPr fontId="11" type="noConversion"/>
  <pageMargins left="0.74803149606299213" right="0.43307086614173229" top="0.98425196850393704" bottom="0.98425196850393704" header="0.51181102362204722" footer="0.51181102362204722"/>
  <pageSetup paperSize="9" scale="84" firstPageNumber="7" orientation="portrait" useFirstPageNumber="1" r:id="rId1"/>
  <headerFooter alignWithMargins="0">
    <oddHeader>&amp;L&amp;"Arial Narrow,Bold"
BID NO: 08/24/25: UPGRADING HONEYVILLE TO PAVED CONCRETE INTERLOCKING BRICKS   
SCHEDULE A: ROADWORKS
&amp;R&amp;"Arial Narrow,Regular"
&amp;"Arial Narrow,Bold"SECTION 1700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142"/>
  <dimension ref="A2:G241"/>
  <sheetViews>
    <sheetView view="pageLayout" topLeftCell="A19" zoomScaleNormal="100" zoomScaleSheetLayoutView="100" workbookViewId="0">
      <selection activeCell="F34" sqref="F34"/>
    </sheetView>
  </sheetViews>
  <sheetFormatPr defaultRowHeight="12.75" x14ac:dyDescent="0.2"/>
  <cols>
    <col min="1" max="1" width="8.28515625" customWidth="1"/>
    <col min="2" max="2" width="45.140625" customWidth="1"/>
    <col min="3" max="3" width="11.42578125" customWidth="1"/>
    <col min="4" max="4" width="10.7109375" customWidth="1"/>
    <col min="5" max="5" width="10.7109375" style="65" customWidth="1"/>
    <col min="6" max="6" width="14.7109375" style="65" customWidth="1"/>
    <col min="8" max="8" width="36.42578125" customWidth="1"/>
  </cols>
  <sheetData>
    <row r="2" spans="1:7" x14ac:dyDescent="0.2">
      <c r="A2" s="825" t="s">
        <v>2</v>
      </c>
      <c r="B2" s="836" t="s">
        <v>3</v>
      </c>
      <c r="C2" s="825" t="s">
        <v>4</v>
      </c>
      <c r="D2" s="836" t="s">
        <v>5</v>
      </c>
      <c r="E2" s="838" t="s">
        <v>6</v>
      </c>
      <c r="F2" s="838" t="s">
        <v>7</v>
      </c>
    </row>
    <row r="3" spans="1:7" x14ac:dyDescent="0.2">
      <c r="A3" s="835"/>
      <c r="B3" s="837"/>
      <c r="C3" s="835"/>
      <c r="D3" s="837"/>
      <c r="E3" s="839"/>
      <c r="F3" s="839"/>
    </row>
    <row r="4" spans="1:7" x14ac:dyDescent="0.2">
      <c r="A4" s="30"/>
      <c r="B4" s="29"/>
      <c r="C4" s="28"/>
      <c r="D4" s="17"/>
      <c r="E4" s="167"/>
      <c r="F4" s="152"/>
    </row>
    <row r="5" spans="1:7" x14ac:dyDescent="0.2">
      <c r="A5" s="30">
        <v>1800</v>
      </c>
      <c r="B5" s="29" t="s">
        <v>98</v>
      </c>
      <c r="C5" s="28"/>
      <c r="D5" s="17"/>
      <c r="E5" s="167"/>
      <c r="F5" s="152"/>
    </row>
    <row r="6" spans="1:7" x14ac:dyDescent="0.2">
      <c r="A6" s="30"/>
      <c r="B6" s="25"/>
      <c r="C6" s="24"/>
      <c r="D6" s="22"/>
      <c r="E6" s="171"/>
      <c r="F6" s="152"/>
    </row>
    <row r="7" spans="1:7" x14ac:dyDescent="0.2">
      <c r="A7" s="30" t="s">
        <v>76</v>
      </c>
      <c r="B7" s="25" t="s">
        <v>99</v>
      </c>
      <c r="C7" s="24"/>
      <c r="D7" s="27"/>
      <c r="E7" s="152"/>
      <c r="F7" s="152"/>
      <c r="G7" s="13"/>
    </row>
    <row r="8" spans="1:7" x14ac:dyDescent="0.2">
      <c r="A8" s="30"/>
      <c r="B8" s="25"/>
      <c r="C8" s="24"/>
      <c r="D8" s="27"/>
      <c r="E8" s="152"/>
      <c r="F8" s="152"/>
      <c r="G8" s="13"/>
    </row>
    <row r="9" spans="1:7" x14ac:dyDescent="0.2">
      <c r="A9" s="30"/>
      <c r="B9" s="18" t="s">
        <v>102</v>
      </c>
      <c r="C9" s="24" t="s">
        <v>58</v>
      </c>
      <c r="D9" s="27">
        <v>1</v>
      </c>
      <c r="E9" s="373"/>
      <c r="F9" s="373"/>
      <c r="G9" s="13"/>
    </row>
    <row r="10" spans="1:7" x14ac:dyDescent="0.2">
      <c r="A10" s="30"/>
      <c r="B10" s="18"/>
      <c r="C10" s="24"/>
      <c r="D10" s="27"/>
      <c r="E10" s="373"/>
      <c r="F10" s="373"/>
      <c r="G10" s="13"/>
    </row>
    <row r="11" spans="1:7" x14ac:dyDescent="0.2">
      <c r="A11" s="30"/>
      <c r="B11" s="18" t="s">
        <v>103</v>
      </c>
      <c r="C11" s="24" t="s">
        <v>58</v>
      </c>
      <c r="D11" s="27">
        <v>1</v>
      </c>
      <c r="E11" s="373"/>
      <c r="F11" s="373"/>
      <c r="G11" s="13"/>
    </row>
    <row r="12" spans="1:7" x14ac:dyDescent="0.2">
      <c r="A12" s="30"/>
      <c r="B12" s="23"/>
      <c r="C12" s="24"/>
      <c r="D12" s="27"/>
      <c r="E12" s="373"/>
      <c r="F12" s="373"/>
      <c r="G12" s="13"/>
    </row>
    <row r="13" spans="1:7" x14ac:dyDescent="0.2">
      <c r="A13" s="30"/>
      <c r="B13" s="18" t="s">
        <v>104</v>
      </c>
      <c r="C13" s="24" t="s">
        <v>58</v>
      </c>
      <c r="D13" s="27">
        <v>1</v>
      </c>
      <c r="E13" s="373"/>
      <c r="F13" s="373"/>
      <c r="G13" s="13"/>
    </row>
    <row r="14" spans="1:7" x14ac:dyDescent="0.2">
      <c r="A14" s="30"/>
      <c r="B14" s="23"/>
      <c r="C14" s="24"/>
      <c r="D14" s="27"/>
      <c r="E14" s="373"/>
      <c r="F14" s="373"/>
      <c r="G14" s="13"/>
    </row>
    <row r="15" spans="1:7" x14ac:dyDescent="0.2">
      <c r="A15" s="30" t="s">
        <v>59</v>
      </c>
      <c r="B15" s="25" t="s">
        <v>100</v>
      </c>
      <c r="C15" s="24" t="s">
        <v>58</v>
      </c>
      <c r="D15" s="27">
        <v>1</v>
      </c>
      <c r="E15" s="373"/>
      <c r="F15" s="373"/>
      <c r="G15" s="13"/>
    </row>
    <row r="16" spans="1:7" x14ac:dyDescent="0.2">
      <c r="A16" s="30"/>
      <c r="B16" s="25"/>
      <c r="C16" s="24"/>
      <c r="D16" s="27"/>
      <c r="E16" s="373"/>
      <c r="F16" s="373"/>
      <c r="G16" s="13"/>
    </row>
    <row r="17" spans="1:7" x14ac:dyDescent="0.2">
      <c r="A17" s="30" t="s">
        <v>60</v>
      </c>
      <c r="B17" s="25" t="s">
        <v>101</v>
      </c>
      <c r="C17" s="24"/>
      <c r="D17" s="27"/>
      <c r="E17" s="373"/>
      <c r="F17" s="373"/>
      <c r="G17" s="13"/>
    </row>
    <row r="18" spans="1:7" x14ac:dyDescent="0.2">
      <c r="A18" s="30"/>
      <c r="B18" s="25"/>
      <c r="C18" s="24"/>
      <c r="D18" s="27"/>
      <c r="E18" s="373"/>
      <c r="F18" s="373"/>
      <c r="G18" s="13"/>
    </row>
    <row r="19" spans="1:7" x14ac:dyDescent="0.2">
      <c r="A19" s="30"/>
      <c r="B19" s="18" t="s">
        <v>105</v>
      </c>
      <c r="C19" s="24" t="s">
        <v>58</v>
      </c>
      <c r="D19" s="27">
        <v>1</v>
      </c>
      <c r="E19" s="373"/>
      <c r="F19" s="373"/>
      <c r="G19" s="13"/>
    </row>
    <row r="20" spans="1:7" x14ac:dyDescent="0.2">
      <c r="A20" s="30"/>
      <c r="B20" s="18"/>
      <c r="C20" s="24"/>
      <c r="D20" s="27"/>
      <c r="E20" s="373"/>
      <c r="F20" s="373"/>
      <c r="G20" s="13"/>
    </row>
    <row r="21" spans="1:7" x14ac:dyDescent="0.2">
      <c r="A21" s="30"/>
      <c r="B21" s="18" t="s">
        <v>106</v>
      </c>
      <c r="C21" s="24" t="s">
        <v>58</v>
      </c>
      <c r="D21" s="27">
        <v>1</v>
      </c>
      <c r="E21" s="373"/>
      <c r="F21" s="373"/>
      <c r="G21" s="13"/>
    </row>
    <row r="22" spans="1:7" x14ac:dyDescent="0.2">
      <c r="A22" s="30"/>
      <c r="B22" s="18"/>
      <c r="C22" s="24"/>
      <c r="D22" s="27"/>
      <c r="E22" s="373"/>
      <c r="F22" s="373"/>
      <c r="G22" s="13"/>
    </row>
    <row r="23" spans="1:7" x14ac:dyDescent="0.2">
      <c r="A23" s="30" t="s">
        <v>107</v>
      </c>
      <c r="B23" s="26" t="s">
        <v>108</v>
      </c>
      <c r="C23" s="24" t="s">
        <v>58</v>
      </c>
      <c r="D23" s="27">
        <v>1</v>
      </c>
      <c r="E23" s="373"/>
      <c r="F23" s="373"/>
      <c r="G23" s="13"/>
    </row>
    <row r="24" spans="1:7" x14ac:dyDescent="0.2">
      <c r="A24" s="9"/>
      <c r="B24" s="18"/>
      <c r="C24" s="24"/>
      <c r="D24" s="27"/>
      <c r="E24" s="373"/>
      <c r="F24" s="373"/>
      <c r="G24" s="13"/>
    </row>
    <row r="25" spans="1:7" x14ac:dyDescent="0.2">
      <c r="A25" s="30" t="s">
        <v>109</v>
      </c>
      <c r="B25" s="25" t="s">
        <v>110</v>
      </c>
      <c r="C25" s="24" t="s">
        <v>58</v>
      </c>
      <c r="D25" s="27">
        <v>1</v>
      </c>
      <c r="E25" s="373"/>
      <c r="F25" s="373"/>
      <c r="G25" s="13"/>
    </row>
    <row r="26" spans="1:7" x14ac:dyDescent="0.2">
      <c r="A26" s="9"/>
      <c r="B26" s="25"/>
      <c r="C26" s="24"/>
      <c r="D26" s="27"/>
      <c r="E26" s="373"/>
      <c r="F26" s="373"/>
      <c r="G26" s="13"/>
    </row>
    <row r="27" spans="1:7" x14ac:dyDescent="0.2">
      <c r="A27" s="30" t="s">
        <v>111</v>
      </c>
      <c r="B27" s="25" t="s">
        <v>112</v>
      </c>
      <c r="C27" s="24" t="s">
        <v>58</v>
      </c>
      <c r="D27" s="27">
        <v>1</v>
      </c>
      <c r="E27" s="373"/>
      <c r="F27" s="373"/>
      <c r="G27" s="13"/>
    </row>
    <row r="28" spans="1:7" x14ac:dyDescent="0.2">
      <c r="A28" s="30"/>
      <c r="B28" s="18"/>
      <c r="C28" s="24"/>
      <c r="D28" s="27"/>
      <c r="E28" s="373"/>
      <c r="F28" s="373"/>
      <c r="G28" s="13"/>
    </row>
    <row r="29" spans="1:7" x14ac:dyDescent="0.2">
      <c r="A29" s="30" t="s">
        <v>113</v>
      </c>
      <c r="B29" s="25" t="s">
        <v>114</v>
      </c>
      <c r="C29" s="24"/>
      <c r="D29" s="27"/>
      <c r="E29" s="373"/>
      <c r="F29" s="373"/>
      <c r="G29" s="13"/>
    </row>
    <row r="30" spans="1:7" x14ac:dyDescent="0.2">
      <c r="A30" s="30"/>
      <c r="B30" s="26"/>
      <c r="C30" s="24"/>
      <c r="D30" s="27"/>
      <c r="E30" s="373"/>
      <c r="F30" s="373"/>
      <c r="G30" s="13"/>
    </row>
    <row r="31" spans="1:7" x14ac:dyDescent="0.2">
      <c r="A31" s="9"/>
      <c r="B31" s="18" t="s">
        <v>116</v>
      </c>
      <c r="C31" s="24" t="s">
        <v>58</v>
      </c>
      <c r="D31" s="27">
        <v>1</v>
      </c>
      <c r="E31" s="373"/>
      <c r="F31" s="373"/>
      <c r="G31" s="13"/>
    </row>
    <row r="32" spans="1:7" x14ac:dyDescent="0.2">
      <c r="A32" s="9"/>
      <c r="B32" s="23"/>
      <c r="C32" s="24"/>
      <c r="D32" s="27"/>
      <c r="E32" s="373"/>
      <c r="F32" s="373"/>
      <c r="G32" s="13"/>
    </row>
    <row r="33" spans="1:7" x14ac:dyDescent="0.2">
      <c r="A33" s="9"/>
      <c r="B33" s="18" t="s">
        <v>115</v>
      </c>
      <c r="C33" s="24" t="s">
        <v>58</v>
      </c>
      <c r="D33" s="27">
        <v>1</v>
      </c>
      <c r="E33" s="373"/>
      <c r="F33" s="373"/>
      <c r="G33" s="13"/>
    </row>
    <row r="34" spans="1:7" x14ac:dyDescent="0.2">
      <c r="A34" s="9"/>
      <c r="B34" s="23"/>
      <c r="C34" s="24"/>
      <c r="D34" s="27"/>
      <c r="E34" s="373"/>
      <c r="F34" s="373"/>
      <c r="G34" s="13"/>
    </row>
    <row r="35" spans="1:7" x14ac:dyDescent="0.2">
      <c r="A35" s="9"/>
      <c r="B35" s="18" t="s">
        <v>117</v>
      </c>
      <c r="C35" s="24" t="s">
        <v>58</v>
      </c>
      <c r="D35" s="27">
        <v>1</v>
      </c>
      <c r="E35" s="373"/>
      <c r="F35" s="373"/>
      <c r="G35" s="13"/>
    </row>
    <row r="36" spans="1:7" x14ac:dyDescent="0.2">
      <c r="A36" s="9"/>
      <c r="B36" s="23"/>
      <c r="C36" s="24"/>
      <c r="D36" s="27"/>
      <c r="E36" s="373"/>
      <c r="F36" s="373"/>
      <c r="G36" s="13"/>
    </row>
    <row r="37" spans="1:7" x14ac:dyDescent="0.2">
      <c r="A37" s="30" t="s">
        <v>118</v>
      </c>
      <c r="B37" s="25" t="s">
        <v>119</v>
      </c>
      <c r="C37" s="24"/>
      <c r="D37" s="27"/>
      <c r="E37" s="373"/>
      <c r="F37" s="373"/>
      <c r="G37" s="13"/>
    </row>
    <row r="38" spans="1:7" x14ac:dyDescent="0.2">
      <c r="A38" s="9"/>
      <c r="B38" s="23"/>
      <c r="C38" s="24"/>
      <c r="D38" s="27"/>
      <c r="E38" s="373"/>
      <c r="F38" s="373"/>
      <c r="G38" s="13"/>
    </row>
    <row r="39" spans="1:7" x14ac:dyDescent="0.2">
      <c r="A39" s="9"/>
      <c r="B39" s="18" t="s">
        <v>120</v>
      </c>
      <c r="C39" s="24" t="s">
        <v>58</v>
      </c>
      <c r="D39" s="27">
        <v>1</v>
      </c>
      <c r="E39" s="373"/>
      <c r="F39" s="373"/>
      <c r="G39" s="13"/>
    </row>
    <row r="40" spans="1:7" x14ac:dyDescent="0.2">
      <c r="A40" s="9"/>
      <c r="B40" s="23"/>
      <c r="C40" s="24"/>
      <c r="D40" s="27"/>
      <c r="E40" s="373"/>
      <c r="F40" s="373"/>
      <c r="G40" s="13"/>
    </row>
    <row r="41" spans="1:7" x14ac:dyDescent="0.2">
      <c r="A41" s="30"/>
      <c r="B41" s="18" t="s">
        <v>121</v>
      </c>
      <c r="C41" s="24" t="s">
        <v>58</v>
      </c>
      <c r="D41" s="27">
        <v>1</v>
      </c>
      <c r="E41" s="373"/>
      <c r="F41" s="373"/>
      <c r="G41" s="13"/>
    </row>
    <row r="42" spans="1:7" x14ac:dyDescent="0.2">
      <c r="A42" s="9"/>
      <c r="B42" s="26"/>
      <c r="C42" s="24"/>
      <c r="D42" s="27"/>
      <c r="E42" s="373"/>
      <c r="F42" s="373"/>
      <c r="G42" s="13"/>
    </row>
    <row r="43" spans="1:7" x14ac:dyDescent="0.2">
      <c r="A43" s="9"/>
      <c r="B43" s="18" t="s">
        <v>122</v>
      </c>
      <c r="C43" s="24" t="s">
        <v>58</v>
      </c>
      <c r="D43" s="27">
        <v>1</v>
      </c>
      <c r="E43" s="373"/>
      <c r="F43" s="373"/>
      <c r="G43" s="13"/>
    </row>
    <row r="44" spans="1:7" x14ac:dyDescent="0.2">
      <c r="A44" s="9"/>
      <c r="B44" s="23"/>
      <c r="C44" s="24"/>
      <c r="D44" s="27"/>
      <c r="E44" s="373"/>
      <c r="F44" s="373"/>
      <c r="G44" s="13"/>
    </row>
    <row r="45" spans="1:7" x14ac:dyDescent="0.2">
      <c r="A45" s="30" t="s">
        <v>123</v>
      </c>
      <c r="B45" s="25" t="s">
        <v>124</v>
      </c>
      <c r="C45" s="24" t="s">
        <v>58</v>
      </c>
      <c r="D45" s="27">
        <v>1</v>
      </c>
      <c r="E45" s="373"/>
      <c r="F45" s="373"/>
      <c r="G45" s="13"/>
    </row>
    <row r="46" spans="1:7" x14ac:dyDescent="0.2">
      <c r="A46" s="9"/>
      <c r="B46" s="26"/>
      <c r="C46" s="24"/>
      <c r="D46" s="27"/>
      <c r="E46" s="373"/>
      <c r="F46" s="373"/>
      <c r="G46" s="13"/>
    </row>
    <row r="47" spans="1:7" x14ac:dyDescent="0.2">
      <c r="A47" s="30" t="s">
        <v>125</v>
      </c>
      <c r="B47" s="25" t="s">
        <v>126</v>
      </c>
      <c r="C47" s="24" t="s">
        <v>58</v>
      </c>
      <c r="D47" s="27">
        <v>1</v>
      </c>
      <c r="E47" s="373"/>
      <c r="F47" s="373"/>
      <c r="G47" s="13"/>
    </row>
    <row r="48" spans="1:7" x14ac:dyDescent="0.2">
      <c r="A48" s="9"/>
      <c r="B48" s="18"/>
      <c r="C48" s="24"/>
      <c r="D48" s="27"/>
      <c r="E48" s="152"/>
      <c r="F48" s="152"/>
      <c r="G48" s="13"/>
    </row>
    <row r="49" spans="1:7" x14ac:dyDescent="0.2">
      <c r="A49" s="30"/>
      <c r="B49" s="25"/>
      <c r="C49" s="24"/>
      <c r="D49" s="27"/>
      <c r="E49" s="152"/>
      <c r="F49" s="152"/>
      <c r="G49" s="13"/>
    </row>
    <row r="50" spans="1:7" x14ac:dyDescent="0.2">
      <c r="A50" s="30"/>
      <c r="B50" s="25"/>
      <c r="C50" s="24"/>
      <c r="D50" s="27"/>
      <c r="E50" s="152"/>
      <c r="F50" s="152"/>
      <c r="G50" s="13"/>
    </row>
    <row r="51" spans="1:7" x14ac:dyDescent="0.2">
      <c r="A51" s="30"/>
      <c r="B51" s="25"/>
      <c r="C51" s="24"/>
      <c r="D51" s="27"/>
      <c r="E51" s="152"/>
      <c r="F51" s="152"/>
      <c r="G51" s="13"/>
    </row>
    <row r="52" spans="1:7" x14ac:dyDescent="0.2">
      <c r="A52" s="30"/>
      <c r="B52" s="25"/>
      <c r="C52" s="24"/>
      <c r="D52" s="27"/>
      <c r="E52" s="152"/>
      <c r="F52" s="152"/>
      <c r="G52" s="13"/>
    </row>
    <row r="53" spans="1:7" x14ac:dyDescent="0.2">
      <c r="A53" s="30"/>
      <c r="B53" s="25"/>
      <c r="C53" s="24"/>
      <c r="D53" s="27"/>
      <c r="E53" s="152"/>
      <c r="F53" s="152"/>
      <c r="G53" s="13"/>
    </row>
    <row r="54" spans="1:7" x14ac:dyDescent="0.2">
      <c r="A54" s="30"/>
      <c r="B54" s="25"/>
      <c r="C54" s="24"/>
      <c r="D54" s="27"/>
      <c r="E54" s="152"/>
      <c r="F54" s="152"/>
      <c r="G54" s="13"/>
    </row>
    <row r="55" spans="1:7" x14ac:dyDescent="0.2">
      <c r="A55" s="30"/>
      <c r="B55" s="25"/>
      <c r="C55" s="24"/>
      <c r="D55" s="27"/>
      <c r="E55" s="152"/>
      <c r="F55" s="152"/>
      <c r="G55" s="13"/>
    </row>
    <row r="56" spans="1:7" x14ac:dyDescent="0.2">
      <c r="A56" s="30"/>
      <c r="B56" s="25"/>
      <c r="C56" s="24"/>
      <c r="D56" s="27"/>
      <c r="E56" s="152"/>
      <c r="F56" s="152"/>
      <c r="G56" s="13"/>
    </row>
    <row r="57" spans="1:7" x14ac:dyDescent="0.2">
      <c r="A57" s="9"/>
      <c r="B57" s="18"/>
      <c r="C57" s="24"/>
      <c r="D57" s="27"/>
      <c r="E57" s="152"/>
      <c r="F57" s="152"/>
      <c r="G57" s="13"/>
    </row>
    <row r="58" spans="1:7" x14ac:dyDescent="0.2">
      <c r="A58" s="9"/>
      <c r="B58" s="26"/>
      <c r="C58" s="17"/>
      <c r="D58" s="28"/>
      <c r="E58" s="167"/>
      <c r="F58" s="167"/>
      <c r="G58" s="13"/>
    </row>
    <row r="59" spans="1:7" x14ac:dyDescent="0.2">
      <c r="A59" s="9"/>
      <c r="B59" s="18"/>
      <c r="C59" s="27"/>
      <c r="D59" s="24"/>
      <c r="E59" s="152"/>
      <c r="F59" s="152"/>
    </row>
    <row r="60" spans="1:7" x14ac:dyDescent="0.2">
      <c r="A60" s="9"/>
      <c r="B60" s="19"/>
      <c r="C60" s="16"/>
      <c r="D60" s="24"/>
      <c r="E60" s="153"/>
      <c r="F60" s="153"/>
    </row>
    <row r="61" spans="1:7" x14ac:dyDescent="0.2">
      <c r="A61" s="825">
        <v>1800</v>
      </c>
      <c r="B61" s="827" t="s">
        <v>15</v>
      </c>
      <c r="C61" s="828"/>
      <c r="D61" s="828"/>
      <c r="E61" s="829"/>
      <c r="F61" s="833"/>
    </row>
    <row r="62" spans="1:7" x14ac:dyDescent="0.2">
      <c r="A62" s="826"/>
      <c r="B62" s="830"/>
      <c r="C62" s="831"/>
      <c r="D62" s="831"/>
      <c r="E62" s="832"/>
      <c r="F62" s="834"/>
    </row>
    <row r="118" spans="1:6" x14ac:dyDescent="0.2">
      <c r="A118" s="1"/>
      <c r="B118" s="2"/>
      <c r="C118" s="2"/>
      <c r="D118" s="2"/>
      <c r="E118" s="155"/>
      <c r="F118" s="157"/>
    </row>
    <row r="119" spans="1:6" x14ac:dyDescent="0.2">
      <c r="A119" s="1"/>
      <c r="B119" s="2"/>
      <c r="C119" s="2"/>
      <c r="D119" s="2"/>
      <c r="E119" s="155"/>
      <c r="F119" s="157"/>
    </row>
    <row r="121" spans="1:6" x14ac:dyDescent="0.2">
      <c r="A121" s="2"/>
      <c r="B121" s="2"/>
      <c r="C121" s="2"/>
      <c r="D121" s="2"/>
      <c r="E121" s="155"/>
      <c r="F121" s="155"/>
    </row>
    <row r="122" spans="1:6" x14ac:dyDescent="0.2">
      <c r="A122" s="3"/>
      <c r="B122" s="3"/>
      <c r="C122" s="3"/>
      <c r="D122" s="3"/>
      <c r="E122" s="157"/>
      <c r="F122" s="157"/>
    </row>
    <row r="179" spans="1:6" x14ac:dyDescent="0.2">
      <c r="A179" s="1"/>
      <c r="B179" s="2"/>
      <c r="C179" s="2"/>
      <c r="D179" s="2"/>
      <c r="E179" s="155"/>
      <c r="F179" s="157"/>
    </row>
    <row r="180" spans="1:6" x14ac:dyDescent="0.2">
      <c r="A180" s="1"/>
      <c r="B180" s="2"/>
      <c r="C180" s="2"/>
      <c r="D180" s="2"/>
      <c r="E180" s="155"/>
      <c r="F180" s="157"/>
    </row>
    <row r="182" spans="1:6" x14ac:dyDescent="0.2">
      <c r="A182" s="2"/>
      <c r="B182" s="2"/>
      <c r="C182" s="2"/>
      <c r="D182" s="2"/>
      <c r="E182" s="155"/>
      <c r="F182" s="155"/>
    </row>
    <row r="183" spans="1:6" x14ac:dyDescent="0.2">
      <c r="A183" s="3"/>
      <c r="B183" s="3"/>
      <c r="C183" s="3"/>
      <c r="D183" s="3"/>
      <c r="E183" s="157"/>
      <c r="F183" s="157"/>
    </row>
    <row r="240" spans="1:6" x14ac:dyDescent="0.2">
      <c r="A240" s="1"/>
      <c r="B240" s="2"/>
      <c r="C240" s="2"/>
      <c r="D240" s="2"/>
      <c r="E240" s="155"/>
      <c r="F240" s="157"/>
    </row>
    <row r="241" spans="1:6" x14ac:dyDescent="0.2">
      <c r="A241" s="1"/>
      <c r="B241" s="2"/>
      <c r="C241" s="2"/>
      <c r="D241" s="2"/>
      <c r="E241" s="155"/>
      <c r="F241" s="157"/>
    </row>
  </sheetData>
  <mergeCells count="9">
    <mergeCell ref="A61:A62"/>
    <mergeCell ref="B61:E62"/>
    <mergeCell ref="F61:F62"/>
    <mergeCell ref="A2:A3"/>
    <mergeCell ref="B2:B3"/>
    <mergeCell ref="C2:C3"/>
    <mergeCell ref="D2:D3"/>
    <mergeCell ref="E2:E3"/>
    <mergeCell ref="F2:F3"/>
  </mergeCells>
  <phoneticPr fontId="11" type="noConversion"/>
  <pageMargins left="0.74803149606299213" right="0.43307086614173229" top="0.98425196850393704" bottom="0.98425196850393704" header="0.51181102362204722" footer="0.51181102362204722"/>
  <pageSetup paperSize="9" scale="87" firstPageNumber="8" orientation="portrait" useFirstPageNumber="1" r:id="rId1"/>
  <headerFooter alignWithMargins="0">
    <oddHeader>&amp;L&amp;"Arial Narrow,Bold"
BID NO: 08/24/25: UPGRADING HONEYVILLE TO PAVED CONCRETE INTERLOCKING BRICKS            
SCHEDULE A: ROADWORKS
&amp;R&amp;"Arial Narrow,Regular"
&amp;"Arial Narrow,Bold"SECTION 1800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227"/>
  <sheetViews>
    <sheetView view="pageLayout" zoomScaleNormal="100" zoomScaleSheetLayoutView="100" workbookViewId="0">
      <selection activeCell="E27" sqref="E27"/>
    </sheetView>
  </sheetViews>
  <sheetFormatPr defaultRowHeight="12.75" x14ac:dyDescent="0.2"/>
  <cols>
    <col min="1" max="1" width="8.28515625" style="60" customWidth="1"/>
    <col min="2" max="2" width="48.5703125" customWidth="1"/>
    <col min="3" max="3" width="8.85546875" customWidth="1"/>
    <col min="4" max="4" width="10.7109375" customWidth="1"/>
    <col min="5" max="5" width="10.7109375" style="65" customWidth="1"/>
    <col min="6" max="6" width="13.28515625" style="65" customWidth="1"/>
    <col min="8" max="8" width="9.5703125" customWidth="1"/>
  </cols>
  <sheetData>
    <row r="2" spans="1:7" x14ac:dyDescent="0.2">
      <c r="A2" s="825" t="s">
        <v>2</v>
      </c>
      <c r="B2" s="836" t="s">
        <v>3</v>
      </c>
      <c r="C2" s="825" t="s">
        <v>4</v>
      </c>
      <c r="D2" s="836" t="s">
        <v>5</v>
      </c>
      <c r="E2" s="838" t="s">
        <v>6</v>
      </c>
      <c r="F2" s="838" t="s">
        <v>7</v>
      </c>
    </row>
    <row r="3" spans="1:7" x14ac:dyDescent="0.2">
      <c r="A3" s="835"/>
      <c r="B3" s="837"/>
      <c r="C3" s="835"/>
      <c r="D3" s="837"/>
      <c r="E3" s="839"/>
      <c r="F3" s="840"/>
    </row>
    <row r="4" spans="1:7" x14ac:dyDescent="0.2">
      <c r="A4" s="93"/>
      <c r="B4" s="443"/>
      <c r="C4" s="444"/>
      <c r="D4" s="545"/>
      <c r="E4" s="546"/>
      <c r="F4" s="445"/>
    </row>
    <row r="5" spans="1:7" x14ac:dyDescent="0.2">
      <c r="A5" s="97">
        <v>2100</v>
      </c>
      <c r="B5" s="525" t="s">
        <v>433</v>
      </c>
      <c r="C5" s="547"/>
      <c r="D5" s="547"/>
      <c r="E5" s="548"/>
      <c r="F5" s="164"/>
    </row>
    <row r="6" spans="1:7" x14ac:dyDescent="0.2">
      <c r="A6" s="97"/>
      <c r="B6" s="2"/>
      <c r="C6" s="37"/>
      <c r="D6" s="97"/>
      <c r="E6" s="530"/>
      <c r="F6" s="164"/>
    </row>
    <row r="7" spans="1:7" x14ac:dyDescent="0.2">
      <c r="A7" s="182">
        <v>21.03</v>
      </c>
      <c r="B7" s="32" t="s">
        <v>434</v>
      </c>
      <c r="C7" s="58"/>
      <c r="D7" s="549"/>
      <c r="E7" s="550"/>
      <c r="F7" s="551"/>
      <c r="G7" s="13"/>
    </row>
    <row r="8" spans="1:7" x14ac:dyDescent="0.2">
      <c r="A8" s="182"/>
      <c r="B8" s="32"/>
      <c r="C8" s="58"/>
      <c r="D8" s="549"/>
      <c r="E8" s="550"/>
      <c r="F8" s="551"/>
      <c r="G8" s="13"/>
    </row>
    <row r="9" spans="1:7" ht="27" customHeight="1" x14ac:dyDescent="0.2">
      <c r="A9" s="182"/>
      <c r="B9" s="104" t="s">
        <v>435</v>
      </c>
      <c r="C9" s="58"/>
      <c r="D9" s="549"/>
      <c r="E9" s="550"/>
      <c r="F9" s="551"/>
      <c r="G9" s="13"/>
    </row>
    <row r="10" spans="1:7" x14ac:dyDescent="0.2">
      <c r="A10" s="58"/>
      <c r="B10" s="104"/>
      <c r="C10" s="58"/>
      <c r="D10" s="549"/>
      <c r="E10" s="552"/>
      <c r="F10" s="553"/>
      <c r="G10" s="13"/>
    </row>
    <row r="11" spans="1:7" x14ac:dyDescent="0.2">
      <c r="A11" s="58"/>
      <c r="B11" s="104" t="s">
        <v>436</v>
      </c>
      <c r="C11" s="58" t="s">
        <v>43</v>
      </c>
      <c r="D11" s="554">
        <v>562.5</v>
      </c>
      <c r="E11" s="380"/>
      <c r="F11" s="381"/>
      <c r="G11" s="13"/>
    </row>
    <row r="12" spans="1:7" x14ac:dyDescent="0.2">
      <c r="A12" s="58"/>
      <c r="B12" s="104"/>
      <c r="C12" s="58"/>
      <c r="D12" s="555"/>
      <c r="E12" s="380"/>
      <c r="F12" s="381"/>
      <c r="G12" s="13"/>
    </row>
    <row r="13" spans="1:7" ht="30" customHeight="1" x14ac:dyDescent="0.2">
      <c r="A13" s="58"/>
      <c r="B13" s="104" t="s">
        <v>437</v>
      </c>
      <c r="C13" s="58" t="s">
        <v>43</v>
      </c>
      <c r="D13" s="554">
        <v>168.75</v>
      </c>
      <c r="E13" s="380"/>
      <c r="F13" s="381"/>
      <c r="G13" s="13"/>
    </row>
    <row r="14" spans="1:7" x14ac:dyDescent="0.2">
      <c r="A14" s="37"/>
      <c r="B14" s="2"/>
      <c r="C14" s="37"/>
      <c r="D14" s="37"/>
      <c r="E14" s="381"/>
      <c r="F14" s="381"/>
      <c r="G14" s="13"/>
    </row>
    <row r="15" spans="1:7" s="3" customFormat="1" ht="25.5" x14ac:dyDescent="0.2">
      <c r="A15" s="182">
        <v>21.04</v>
      </c>
      <c r="B15" s="32" t="s">
        <v>484</v>
      </c>
      <c r="C15" s="58" t="s">
        <v>43</v>
      </c>
      <c r="D15" s="183">
        <v>319.70000000000005</v>
      </c>
      <c r="E15" s="380"/>
      <c r="F15" s="381"/>
      <c r="G15" s="184"/>
    </row>
    <row r="16" spans="1:7" x14ac:dyDescent="0.2">
      <c r="A16" s="556"/>
      <c r="B16" s="38"/>
      <c r="C16" s="58"/>
      <c r="D16" s="557"/>
      <c r="E16" s="380"/>
      <c r="F16" s="381"/>
      <c r="G16" s="13"/>
    </row>
    <row r="17" spans="1:7" ht="25.5" x14ac:dyDescent="0.2">
      <c r="A17" s="182">
        <v>21.06</v>
      </c>
      <c r="B17" s="32" t="s">
        <v>439</v>
      </c>
      <c r="C17" s="58"/>
      <c r="D17" s="557"/>
      <c r="E17" s="380"/>
      <c r="F17" s="381"/>
      <c r="G17" s="13"/>
    </row>
    <row r="18" spans="1:7" x14ac:dyDescent="0.2">
      <c r="A18" s="58"/>
      <c r="B18" s="104"/>
      <c r="C18" s="58"/>
      <c r="D18" s="37"/>
      <c r="E18" s="381"/>
      <c r="F18" s="381"/>
      <c r="G18" s="13"/>
    </row>
    <row r="19" spans="1:7" x14ac:dyDescent="0.2">
      <c r="A19" s="58"/>
      <c r="B19" s="104" t="s">
        <v>440</v>
      </c>
      <c r="C19" s="58"/>
      <c r="D19" s="37"/>
      <c r="E19" s="381"/>
      <c r="F19" s="381"/>
      <c r="G19" s="13"/>
    </row>
    <row r="20" spans="1:7" x14ac:dyDescent="0.2">
      <c r="A20" s="58"/>
      <c r="B20" s="104"/>
      <c r="C20" s="58"/>
      <c r="D20" s="37"/>
      <c r="E20" s="381"/>
      <c r="F20" s="381"/>
      <c r="G20" s="13"/>
    </row>
    <row r="21" spans="1:7" x14ac:dyDescent="0.2">
      <c r="A21" s="58"/>
      <c r="B21" s="104" t="s">
        <v>441</v>
      </c>
      <c r="C21" s="58" t="s">
        <v>43</v>
      </c>
      <c r="D21" s="558">
        <v>120</v>
      </c>
      <c r="E21" s="381"/>
      <c r="F21" s="381"/>
      <c r="G21" s="13"/>
    </row>
    <row r="22" spans="1:7" x14ac:dyDescent="0.2">
      <c r="A22" s="58"/>
      <c r="B22" s="104"/>
      <c r="C22" s="58"/>
      <c r="D22" s="37"/>
      <c r="E22" s="381"/>
      <c r="F22" s="381"/>
      <c r="G22" s="13"/>
    </row>
    <row r="23" spans="1:7" ht="25.5" x14ac:dyDescent="0.2">
      <c r="A23" s="182">
        <v>21.07</v>
      </c>
      <c r="B23" s="32" t="s">
        <v>442</v>
      </c>
      <c r="C23" s="58"/>
      <c r="D23" s="37"/>
      <c r="E23" s="381"/>
      <c r="F23" s="381"/>
      <c r="G23" s="13"/>
    </row>
    <row r="24" spans="1:7" x14ac:dyDescent="0.2">
      <c r="A24" s="58"/>
      <c r="B24" s="104"/>
      <c r="C24" s="58"/>
      <c r="D24" s="37"/>
      <c r="E24" s="381"/>
      <c r="F24" s="381"/>
      <c r="G24" s="13"/>
    </row>
    <row r="25" spans="1:7" x14ac:dyDescent="0.2">
      <c r="A25" s="58"/>
      <c r="B25" s="104" t="s">
        <v>443</v>
      </c>
      <c r="C25" s="58" t="s">
        <v>43</v>
      </c>
      <c r="D25" s="558">
        <v>120</v>
      </c>
      <c r="E25" s="381"/>
      <c r="F25" s="381"/>
      <c r="G25" s="13"/>
    </row>
    <row r="26" spans="1:7" x14ac:dyDescent="0.2">
      <c r="A26" s="58"/>
      <c r="B26" s="104"/>
      <c r="C26" s="58"/>
      <c r="D26" s="37"/>
      <c r="E26" s="381"/>
      <c r="F26" s="381"/>
      <c r="G26" s="13"/>
    </row>
    <row r="27" spans="1:7" ht="25.5" x14ac:dyDescent="0.2">
      <c r="A27" s="182">
        <v>21.08</v>
      </c>
      <c r="B27" s="32" t="s">
        <v>444</v>
      </c>
      <c r="C27" s="58"/>
      <c r="D27" s="37"/>
      <c r="E27" s="381"/>
      <c r="F27" s="381"/>
      <c r="G27" s="13"/>
    </row>
    <row r="28" spans="1:7" x14ac:dyDescent="0.2">
      <c r="A28" s="58"/>
      <c r="B28" s="104"/>
      <c r="C28" s="58"/>
      <c r="D28" s="37"/>
      <c r="E28" s="381"/>
      <c r="F28" s="381"/>
      <c r="G28" s="13"/>
    </row>
    <row r="29" spans="1:7" x14ac:dyDescent="0.2">
      <c r="A29" s="58"/>
      <c r="B29" s="104" t="s">
        <v>445</v>
      </c>
      <c r="C29" s="58"/>
      <c r="D29" s="559"/>
      <c r="E29" s="560"/>
      <c r="F29" s="560"/>
      <c r="G29" s="13"/>
    </row>
    <row r="30" spans="1:7" x14ac:dyDescent="0.2">
      <c r="A30" s="58"/>
      <c r="B30" s="104"/>
      <c r="C30" s="58"/>
      <c r="D30" s="90"/>
      <c r="E30" s="381"/>
      <c r="F30" s="381"/>
      <c r="G30" s="13"/>
    </row>
    <row r="31" spans="1:7" x14ac:dyDescent="0.2">
      <c r="A31" s="58"/>
      <c r="B31" s="104" t="s">
        <v>446</v>
      </c>
      <c r="C31" s="58" t="s">
        <v>44</v>
      </c>
      <c r="D31" s="90">
        <v>500</v>
      </c>
      <c r="E31" s="438"/>
      <c r="F31" s="381"/>
      <c r="G31" s="13"/>
    </row>
    <row r="32" spans="1:7" x14ac:dyDescent="0.2">
      <c r="A32" s="58"/>
      <c r="B32" s="104"/>
      <c r="C32" s="58"/>
      <c r="D32" s="90"/>
      <c r="E32" s="438"/>
      <c r="F32" s="381"/>
      <c r="G32" s="13"/>
    </row>
    <row r="33" spans="1:7" x14ac:dyDescent="0.2">
      <c r="A33" s="561">
        <v>21.1</v>
      </c>
      <c r="B33" s="32" t="s">
        <v>447</v>
      </c>
      <c r="C33" s="58"/>
      <c r="D33" s="562"/>
      <c r="E33" s="381"/>
      <c r="F33" s="388"/>
      <c r="G33" s="13"/>
    </row>
    <row r="34" spans="1:7" x14ac:dyDescent="0.2">
      <c r="A34" s="58"/>
      <c r="B34" s="104"/>
      <c r="C34" s="58"/>
      <c r="D34" s="90"/>
      <c r="E34" s="438"/>
      <c r="F34" s="381"/>
      <c r="G34" s="13"/>
    </row>
    <row r="35" spans="1:7" ht="25.5" x14ac:dyDescent="0.2">
      <c r="A35" s="58"/>
      <c r="B35" s="413" t="s">
        <v>614</v>
      </c>
      <c r="C35" s="58" t="s">
        <v>18</v>
      </c>
      <c r="D35" s="90">
        <v>4260</v>
      </c>
      <c r="E35" s="438"/>
      <c r="F35" s="381"/>
      <c r="G35" s="13"/>
    </row>
    <row r="36" spans="1:7" x14ac:dyDescent="0.2">
      <c r="A36" s="58"/>
      <c r="B36" s="104"/>
      <c r="C36" s="58"/>
      <c r="D36" s="90"/>
      <c r="E36" s="438"/>
      <c r="F36" s="381"/>
      <c r="G36" s="13"/>
    </row>
    <row r="37" spans="1:7" ht="38.25" x14ac:dyDescent="0.2">
      <c r="A37" s="182">
        <v>21.12</v>
      </c>
      <c r="B37" s="32" t="s">
        <v>448</v>
      </c>
      <c r="C37" s="58"/>
      <c r="D37" s="437"/>
      <c r="E37" s="438"/>
      <c r="F37" s="381"/>
      <c r="G37" s="13"/>
    </row>
    <row r="38" spans="1:7" x14ac:dyDescent="0.2">
      <c r="A38" s="58"/>
      <c r="B38" s="59"/>
      <c r="C38" s="563"/>
      <c r="D38" s="90"/>
      <c r="E38" s="438"/>
      <c r="F38" s="381"/>
      <c r="G38" s="13"/>
    </row>
    <row r="39" spans="1:7" x14ac:dyDescent="0.2">
      <c r="A39" s="58"/>
      <c r="B39" s="59" t="s">
        <v>449</v>
      </c>
      <c r="C39" s="563" t="s">
        <v>56</v>
      </c>
      <c r="D39" s="564">
        <v>10</v>
      </c>
      <c r="E39" s="438"/>
      <c r="F39" s="390"/>
      <c r="G39" s="13"/>
    </row>
    <row r="40" spans="1:7" x14ac:dyDescent="0.2">
      <c r="A40" s="58"/>
      <c r="B40" s="59"/>
      <c r="C40" s="565"/>
      <c r="D40" s="564"/>
      <c r="E40" s="566"/>
      <c r="F40" s="137"/>
      <c r="G40" s="13"/>
    </row>
    <row r="41" spans="1:7" x14ac:dyDescent="0.2">
      <c r="A41" s="103"/>
      <c r="B41" s="453"/>
      <c r="C41" s="136"/>
      <c r="D41" s="103"/>
      <c r="E41" s="445"/>
      <c r="F41" s="445"/>
      <c r="G41" s="13"/>
    </row>
    <row r="42" spans="1:7" x14ac:dyDescent="0.2">
      <c r="A42" s="102"/>
      <c r="B42" s="460"/>
      <c r="C42" s="136"/>
      <c r="D42" s="103"/>
      <c r="E42" s="445"/>
      <c r="F42" s="445"/>
      <c r="G42" s="13"/>
    </row>
    <row r="43" spans="1:7" x14ac:dyDescent="0.2">
      <c r="A43" s="93"/>
      <c r="B43" s="460"/>
      <c r="C43" s="136"/>
      <c r="D43" s="103"/>
      <c r="E43" s="445"/>
      <c r="F43" s="445"/>
      <c r="G43" s="13"/>
    </row>
    <row r="44" spans="1:7" x14ac:dyDescent="0.2">
      <c r="A44" s="93"/>
      <c r="B44" s="460"/>
      <c r="C44" s="136"/>
      <c r="D44" s="103"/>
      <c r="E44" s="445"/>
      <c r="F44" s="445"/>
      <c r="G44" s="13"/>
    </row>
    <row r="45" spans="1:7" x14ac:dyDescent="0.2">
      <c r="A45" s="93"/>
      <c r="B45" s="459"/>
      <c r="C45" s="136"/>
      <c r="D45" s="103"/>
      <c r="E45" s="445"/>
      <c r="F45" s="445"/>
      <c r="G45" s="13"/>
    </row>
    <row r="46" spans="1:7" x14ac:dyDescent="0.2">
      <c r="A46" s="94"/>
      <c r="B46" s="464"/>
      <c r="C46" s="470"/>
      <c r="D46" s="136"/>
      <c r="E46" s="471"/>
      <c r="F46" s="471"/>
      <c r="G46" s="13"/>
    </row>
    <row r="47" spans="1:7" x14ac:dyDescent="0.2">
      <c r="A47" s="825">
        <v>2100</v>
      </c>
      <c r="B47" s="827" t="s">
        <v>15</v>
      </c>
      <c r="C47" s="828"/>
      <c r="D47" s="828"/>
      <c r="E47" s="829"/>
      <c r="F47" s="833"/>
      <c r="G47" s="13"/>
    </row>
    <row r="48" spans="1:7" x14ac:dyDescent="0.2">
      <c r="A48" s="826"/>
      <c r="B48" s="830"/>
      <c r="C48" s="831"/>
      <c r="D48" s="831"/>
      <c r="E48" s="832"/>
      <c r="F48" s="834"/>
      <c r="G48" s="13"/>
    </row>
    <row r="49" spans="7:7" x14ac:dyDescent="0.2">
      <c r="G49" s="13"/>
    </row>
    <row r="50" spans="7:7" x14ac:dyDescent="0.2">
      <c r="G50" s="13"/>
    </row>
    <row r="51" spans="7:7" x14ac:dyDescent="0.2">
      <c r="G51" s="13"/>
    </row>
    <row r="52" spans="7:7" x14ac:dyDescent="0.2">
      <c r="G52" s="13"/>
    </row>
    <row r="104" spans="1:6" x14ac:dyDescent="0.2">
      <c r="A104" s="61"/>
      <c r="B104" s="2"/>
      <c r="C104" s="2"/>
      <c r="D104" s="2"/>
      <c r="E104" s="155"/>
      <c r="F104" s="157"/>
    </row>
    <row r="105" spans="1:6" x14ac:dyDescent="0.2">
      <c r="A105" s="61"/>
      <c r="B105" s="2"/>
      <c r="C105" s="2"/>
      <c r="D105" s="2"/>
      <c r="E105" s="155"/>
      <c r="F105" s="157"/>
    </row>
    <row r="107" spans="1:6" x14ac:dyDescent="0.2">
      <c r="A107" s="61"/>
      <c r="B107" s="2"/>
      <c r="C107" s="2"/>
      <c r="D107" s="2"/>
      <c r="E107" s="155"/>
      <c r="F107" s="155"/>
    </row>
    <row r="108" spans="1:6" x14ac:dyDescent="0.2">
      <c r="A108" s="48"/>
      <c r="B108" s="3"/>
      <c r="C108" s="3"/>
      <c r="D108" s="3"/>
      <c r="E108" s="157"/>
      <c r="F108" s="157"/>
    </row>
    <row r="165" spans="1:6" x14ac:dyDescent="0.2">
      <c r="A165" s="61"/>
      <c r="B165" s="2"/>
      <c r="C165" s="2"/>
      <c r="D165" s="2"/>
      <c r="E165" s="155"/>
      <c r="F165" s="157"/>
    </row>
    <row r="166" spans="1:6" x14ac:dyDescent="0.2">
      <c r="A166" s="61"/>
      <c r="B166" s="2"/>
      <c r="C166" s="2"/>
      <c r="D166" s="2"/>
      <c r="E166" s="155"/>
      <c r="F166" s="157"/>
    </row>
    <row r="168" spans="1:6" x14ac:dyDescent="0.2">
      <c r="A168" s="61"/>
      <c r="B168" s="2"/>
      <c r="C168" s="2"/>
      <c r="D168" s="2"/>
      <c r="E168" s="155"/>
      <c r="F168" s="155"/>
    </row>
    <row r="169" spans="1:6" x14ac:dyDescent="0.2">
      <c r="A169" s="48"/>
      <c r="B169" s="3"/>
      <c r="C169" s="3"/>
      <c r="D169" s="3"/>
      <c r="E169" s="157"/>
      <c r="F169" s="157"/>
    </row>
    <row r="226" spans="1:6" x14ac:dyDescent="0.2">
      <c r="A226" s="61"/>
      <c r="B226" s="2"/>
      <c r="C226" s="2"/>
      <c r="D226" s="2"/>
      <c r="E226" s="155"/>
      <c r="F226" s="157"/>
    </row>
    <row r="227" spans="1:6" x14ac:dyDescent="0.2">
      <c r="A227" s="61"/>
      <c r="B227" s="2"/>
      <c r="C227" s="2"/>
      <c r="D227" s="2"/>
      <c r="E227" s="155"/>
      <c r="F227" s="157"/>
    </row>
  </sheetData>
  <mergeCells count="9">
    <mergeCell ref="F2:F3"/>
    <mergeCell ref="A47:A48"/>
    <mergeCell ref="B47:E48"/>
    <mergeCell ref="A2:A3"/>
    <mergeCell ref="B2:B3"/>
    <mergeCell ref="C2:C3"/>
    <mergeCell ref="D2:D3"/>
    <mergeCell ref="E2:E3"/>
    <mergeCell ref="F47:F48"/>
  </mergeCells>
  <pageMargins left="0.74803149606299213" right="0.43307086614173229" top="0.98425196850393704" bottom="0.98425196850393704" header="0.51181102362204722" footer="0.51181102362204722"/>
  <pageSetup paperSize="9" scale="87" firstPageNumber="8" orientation="portrait" useFirstPageNumber="1" r:id="rId1"/>
  <headerFooter alignWithMargins="0">
    <oddHeader>&amp;L&amp;"Arial Narrow,Bold"
BID NO: 08/24/254: UPGRADING HONEYVILLE TO PAVED CONCRETE INTERLOCKING BRICKS
SCHEDULE A: ROADWORKS
&amp;R&amp;"Arial Narrow,Regular"
&amp;"Arial Narrow,Bold"SECTION 2100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232"/>
  <sheetViews>
    <sheetView view="pageLayout" topLeftCell="A46" zoomScaleNormal="100" zoomScaleSheetLayoutView="100" workbookViewId="0">
      <selection activeCell="B58" sqref="B58"/>
    </sheetView>
  </sheetViews>
  <sheetFormatPr defaultRowHeight="12.75" x14ac:dyDescent="0.2"/>
  <cols>
    <col min="1" max="1" width="7.42578125" customWidth="1"/>
    <col min="2" max="2" width="61.28515625" customWidth="1"/>
    <col min="3" max="3" width="9.42578125" customWidth="1"/>
    <col min="4" max="4" width="12.140625" style="92" customWidth="1"/>
    <col min="5" max="5" width="11.42578125" style="65" bestFit="1" customWidth="1"/>
    <col min="6" max="6" width="14.5703125" style="65" customWidth="1"/>
    <col min="9" max="9" width="11.140625" customWidth="1"/>
    <col min="10" max="10" width="13.28515625" customWidth="1"/>
    <col min="11" max="11" width="10.7109375" customWidth="1"/>
    <col min="12" max="12" width="8.5703125" customWidth="1"/>
  </cols>
  <sheetData>
    <row r="2" spans="1:14" ht="19.5" customHeight="1" x14ac:dyDescent="0.2">
      <c r="A2" s="35" t="s">
        <v>2</v>
      </c>
      <c r="B2" s="195" t="s">
        <v>3</v>
      </c>
      <c r="C2" s="35" t="s">
        <v>4</v>
      </c>
      <c r="D2" s="196" t="s">
        <v>5</v>
      </c>
      <c r="E2" s="197" t="s">
        <v>6</v>
      </c>
      <c r="F2" s="197" t="s">
        <v>7</v>
      </c>
    </row>
    <row r="3" spans="1:14" ht="18" customHeight="1" x14ac:dyDescent="0.2">
      <c r="A3" s="567">
        <v>22</v>
      </c>
      <c r="B3" s="568" t="s">
        <v>380</v>
      </c>
      <c r="C3" s="569"/>
      <c r="D3" s="570"/>
      <c r="E3" s="571"/>
      <c r="F3" s="572"/>
    </row>
    <row r="4" spans="1:14" x14ac:dyDescent="0.2">
      <c r="A4" s="129"/>
      <c r="B4" s="573"/>
      <c r="C4" s="574"/>
      <c r="D4" s="575"/>
      <c r="E4" s="571"/>
      <c r="F4" s="572"/>
    </row>
    <row r="5" spans="1:14" x14ac:dyDescent="0.2">
      <c r="A5" s="129" t="s">
        <v>381</v>
      </c>
      <c r="B5" s="573" t="s">
        <v>382</v>
      </c>
      <c r="C5" s="574"/>
      <c r="D5" s="576"/>
      <c r="E5" s="572"/>
      <c r="F5" s="572"/>
      <c r="G5" s="13"/>
      <c r="H5" s="13"/>
      <c r="I5" s="13"/>
    </row>
    <row r="6" spans="1:14" x14ac:dyDescent="0.2">
      <c r="A6" s="129" t="s">
        <v>293</v>
      </c>
      <c r="B6" s="573"/>
      <c r="C6" s="574"/>
      <c r="D6" s="576"/>
      <c r="E6" s="572"/>
      <c r="F6" s="572"/>
      <c r="G6" s="13"/>
      <c r="H6" s="13"/>
      <c r="I6" s="13"/>
    </row>
    <row r="7" spans="1:14" x14ac:dyDescent="0.2">
      <c r="A7" s="129"/>
      <c r="B7" s="577" t="s">
        <v>383</v>
      </c>
      <c r="C7" s="574"/>
      <c r="D7" s="576"/>
      <c r="E7" s="572"/>
      <c r="F7" s="572"/>
      <c r="G7" s="13"/>
      <c r="H7" s="13"/>
      <c r="I7" s="13"/>
    </row>
    <row r="8" spans="1:14" x14ac:dyDescent="0.2">
      <c r="A8" s="129"/>
      <c r="B8" s="573" t="s">
        <v>384</v>
      </c>
      <c r="C8" s="574"/>
      <c r="D8" s="576"/>
      <c r="E8" s="572"/>
      <c r="F8" s="572"/>
      <c r="G8" s="13"/>
      <c r="H8" s="13"/>
      <c r="I8" s="13"/>
    </row>
    <row r="9" spans="1:14" x14ac:dyDescent="0.2">
      <c r="A9" s="129"/>
      <c r="B9" s="577" t="s">
        <v>385</v>
      </c>
      <c r="C9" s="574"/>
      <c r="D9" s="576"/>
      <c r="E9" s="572"/>
      <c r="F9" s="572"/>
      <c r="G9" s="13"/>
      <c r="H9" s="13"/>
      <c r="I9" s="13"/>
    </row>
    <row r="10" spans="1:14" ht="21" customHeight="1" x14ac:dyDescent="0.2">
      <c r="A10" s="129"/>
      <c r="B10" s="577" t="s">
        <v>386</v>
      </c>
      <c r="C10" s="574" t="s">
        <v>43</v>
      </c>
      <c r="D10" s="578">
        <v>990</v>
      </c>
      <c r="E10" s="381"/>
      <c r="F10" s="579"/>
      <c r="G10" s="13"/>
      <c r="I10" s="13"/>
      <c r="J10" s="219"/>
      <c r="K10" s="13"/>
      <c r="L10" s="107"/>
      <c r="N10" s="220"/>
    </row>
    <row r="11" spans="1:14" ht="21" customHeight="1" x14ac:dyDescent="0.2">
      <c r="A11" s="129"/>
      <c r="B11" s="577" t="s">
        <v>387</v>
      </c>
      <c r="C11" s="574" t="s">
        <v>43</v>
      </c>
      <c r="D11" s="578">
        <v>1980</v>
      </c>
      <c r="E11" s="381"/>
      <c r="F11" s="579"/>
      <c r="G11" s="13"/>
      <c r="H11" s="13"/>
      <c r="I11" s="13"/>
      <c r="J11" s="219"/>
      <c r="K11" s="13"/>
      <c r="L11" s="107"/>
    </row>
    <row r="12" spans="1:14" ht="21" customHeight="1" x14ac:dyDescent="0.2">
      <c r="A12" s="129"/>
      <c r="B12" s="577" t="s">
        <v>388</v>
      </c>
      <c r="C12" s="574" t="s">
        <v>43</v>
      </c>
      <c r="D12" s="576">
        <v>1</v>
      </c>
      <c r="E12" s="381"/>
      <c r="F12" s="579" t="s">
        <v>92</v>
      </c>
      <c r="G12" s="13"/>
      <c r="H12" s="13"/>
      <c r="I12" s="13"/>
      <c r="J12" s="218"/>
      <c r="K12" s="13"/>
      <c r="L12" s="107"/>
    </row>
    <row r="13" spans="1:14" ht="21" customHeight="1" x14ac:dyDescent="0.2">
      <c r="A13" s="129"/>
      <c r="B13" s="577" t="s">
        <v>389</v>
      </c>
      <c r="C13" s="574" t="s">
        <v>43</v>
      </c>
      <c r="D13" s="576">
        <v>1</v>
      </c>
      <c r="E13" s="381"/>
      <c r="F13" s="579" t="s">
        <v>92</v>
      </c>
      <c r="G13" s="13"/>
      <c r="H13" s="13"/>
      <c r="I13" s="13"/>
      <c r="J13" s="218"/>
      <c r="K13" s="13"/>
      <c r="L13" s="107"/>
    </row>
    <row r="14" spans="1:14" x14ac:dyDescent="0.2">
      <c r="A14" s="129"/>
      <c r="B14" s="577"/>
      <c r="C14" s="574"/>
      <c r="D14" s="576"/>
      <c r="E14" s="381"/>
      <c r="F14" s="579"/>
      <c r="G14" s="13"/>
      <c r="H14" s="13"/>
      <c r="I14" s="13"/>
      <c r="K14" s="13"/>
      <c r="L14" s="107"/>
    </row>
    <row r="15" spans="1:14" x14ac:dyDescent="0.2">
      <c r="A15" s="129"/>
      <c r="B15" s="577" t="s">
        <v>390</v>
      </c>
      <c r="C15" s="574"/>
      <c r="D15" s="576"/>
      <c r="E15" s="381"/>
      <c r="F15" s="579"/>
      <c r="G15" s="13"/>
      <c r="H15" s="13"/>
      <c r="I15" s="13"/>
      <c r="K15" s="13"/>
      <c r="L15" s="107"/>
    </row>
    <row r="16" spans="1:14" x14ac:dyDescent="0.2">
      <c r="A16" s="129"/>
      <c r="B16" s="577" t="s">
        <v>391</v>
      </c>
      <c r="C16" s="574" t="s">
        <v>43</v>
      </c>
      <c r="D16" s="576">
        <v>1039.5</v>
      </c>
      <c r="E16" s="381"/>
      <c r="F16" s="579"/>
      <c r="G16" s="13"/>
      <c r="H16" s="13"/>
      <c r="I16" s="13"/>
      <c r="J16" s="218"/>
      <c r="K16" s="13"/>
      <c r="L16" s="107"/>
    </row>
    <row r="17" spans="1:12" x14ac:dyDescent="0.2">
      <c r="A17" s="129"/>
      <c r="B17" s="577"/>
      <c r="C17" s="574"/>
      <c r="D17" s="576"/>
      <c r="E17" s="381"/>
      <c r="F17" s="579"/>
      <c r="G17" s="13"/>
      <c r="H17" s="13"/>
      <c r="I17" s="13"/>
      <c r="L17" s="107"/>
    </row>
    <row r="18" spans="1:12" x14ac:dyDescent="0.2">
      <c r="A18" s="129">
        <v>22.02</v>
      </c>
      <c r="B18" s="573" t="s">
        <v>392</v>
      </c>
      <c r="C18" s="574"/>
      <c r="D18" s="576"/>
      <c r="E18" s="381"/>
      <c r="F18" s="579"/>
      <c r="G18" s="13"/>
      <c r="H18" s="13"/>
      <c r="I18" s="13"/>
      <c r="L18" s="107"/>
    </row>
    <row r="19" spans="1:12" x14ac:dyDescent="0.2">
      <c r="A19" s="129" t="s">
        <v>293</v>
      </c>
      <c r="B19" s="577"/>
      <c r="C19" s="574"/>
      <c r="D19" s="576"/>
      <c r="E19" s="381"/>
      <c r="F19" s="579"/>
      <c r="G19" s="13"/>
      <c r="H19" s="13"/>
      <c r="I19" s="13"/>
      <c r="L19" s="107"/>
    </row>
    <row r="20" spans="1:12" x14ac:dyDescent="0.2">
      <c r="A20" s="129"/>
      <c r="B20" s="577" t="s">
        <v>393</v>
      </c>
      <c r="C20" s="574" t="s">
        <v>43</v>
      </c>
      <c r="D20" s="576">
        <v>693</v>
      </c>
      <c r="E20" s="381"/>
      <c r="F20" s="579"/>
      <c r="G20" s="13"/>
      <c r="H20" s="13"/>
      <c r="I20" s="13"/>
      <c r="L20" s="107"/>
    </row>
    <row r="21" spans="1:12" x14ac:dyDescent="0.2">
      <c r="A21" s="129"/>
      <c r="B21" s="577"/>
      <c r="C21" s="574"/>
      <c r="D21" s="576"/>
      <c r="E21" s="381"/>
      <c r="F21" s="579"/>
      <c r="G21" s="13"/>
      <c r="H21" s="13"/>
      <c r="I21" s="13"/>
      <c r="L21" s="107"/>
    </row>
    <row r="22" spans="1:12" x14ac:dyDescent="0.2">
      <c r="A22" s="129"/>
      <c r="B22" s="577" t="s">
        <v>394</v>
      </c>
      <c r="C22" s="574" t="s">
        <v>43</v>
      </c>
      <c r="D22" s="576">
        <v>207.9</v>
      </c>
      <c r="E22" s="381"/>
      <c r="F22" s="579"/>
      <c r="G22" s="13"/>
      <c r="H22" s="13"/>
      <c r="I22" s="13"/>
      <c r="L22" s="107"/>
    </row>
    <row r="23" spans="1:12" x14ac:dyDescent="0.2">
      <c r="A23" s="129"/>
      <c r="B23" s="577"/>
      <c r="C23" s="574"/>
      <c r="D23" s="576"/>
      <c r="E23" s="381"/>
      <c r="F23" s="579"/>
      <c r="G23" s="13"/>
      <c r="H23" s="13"/>
      <c r="I23" s="13"/>
      <c r="L23" s="107"/>
    </row>
    <row r="24" spans="1:12" x14ac:dyDescent="0.2">
      <c r="A24" s="580"/>
      <c r="B24" s="577" t="s">
        <v>395</v>
      </c>
      <c r="C24" s="574"/>
      <c r="D24" s="576"/>
      <c r="E24" s="381"/>
      <c r="F24" s="579"/>
      <c r="G24" s="13"/>
      <c r="H24" s="13"/>
      <c r="I24" s="13"/>
      <c r="L24" s="107"/>
    </row>
    <row r="25" spans="1:12" x14ac:dyDescent="0.2">
      <c r="A25" s="580"/>
      <c r="B25" s="577" t="s">
        <v>396</v>
      </c>
      <c r="C25" s="574" t="s">
        <v>43</v>
      </c>
      <c r="D25" s="576">
        <v>45.045000000000002</v>
      </c>
      <c r="E25" s="381"/>
      <c r="F25" s="579"/>
      <c r="G25" s="13"/>
      <c r="H25" s="13"/>
      <c r="I25" s="13"/>
      <c r="L25" s="107"/>
    </row>
    <row r="26" spans="1:12" x14ac:dyDescent="0.2">
      <c r="A26" s="580"/>
      <c r="B26" s="577"/>
      <c r="C26" s="574"/>
      <c r="D26" s="576"/>
      <c r="E26" s="381"/>
      <c r="F26" s="579"/>
      <c r="G26" s="13"/>
      <c r="H26" s="13"/>
      <c r="I26" s="13"/>
      <c r="L26" s="107"/>
    </row>
    <row r="27" spans="1:12" x14ac:dyDescent="0.2">
      <c r="A27" s="581" t="s">
        <v>450</v>
      </c>
      <c r="B27" s="582" t="s">
        <v>451</v>
      </c>
      <c r="C27" s="583"/>
      <c r="D27" s="584"/>
      <c r="E27" s="381"/>
      <c r="F27" s="579"/>
      <c r="G27" s="13"/>
      <c r="H27" s="13"/>
      <c r="I27" s="13"/>
      <c r="L27" s="107"/>
    </row>
    <row r="28" spans="1:12" x14ac:dyDescent="0.2">
      <c r="A28" s="585"/>
      <c r="B28" s="586"/>
      <c r="C28" s="583"/>
      <c r="D28" s="584"/>
      <c r="E28" s="381"/>
      <c r="F28" s="579"/>
      <c r="G28" s="13"/>
      <c r="H28" s="13"/>
      <c r="I28" s="13"/>
      <c r="L28" s="107"/>
    </row>
    <row r="29" spans="1:12" x14ac:dyDescent="0.2">
      <c r="A29" s="585"/>
      <c r="B29" s="586" t="s">
        <v>452</v>
      </c>
      <c r="C29" s="587" t="s">
        <v>43</v>
      </c>
      <c r="D29" s="584">
        <v>1</v>
      </c>
      <c r="E29" s="381"/>
      <c r="F29" s="579" t="s">
        <v>92</v>
      </c>
      <c r="G29" s="13"/>
      <c r="H29" s="13"/>
      <c r="I29" s="13"/>
      <c r="L29" s="107"/>
    </row>
    <row r="30" spans="1:12" x14ac:dyDescent="0.2">
      <c r="A30" s="585"/>
      <c r="B30" s="586"/>
      <c r="C30" s="587"/>
      <c r="D30" s="584"/>
      <c r="E30" s="381"/>
      <c r="F30" s="579"/>
      <c r="G30" s="13"/>
      <c r="H30" s="13"/>
      <c r="I30" s="13"/>
      <c r="L30" s="107"/>
    </row>
    <row r="31" spans="1:12" x14ac:dyDescent="0.2">
      <c r="A31" s="585"/>
      <c r="B31" s="586" t="s">
        <v>453</v>
      </c>
      <c r="C31" s="583" t="s">
        <v>43</v>
      </c>
      <c r="D31" s="584">
        <v>1</v>
      </c>
      <c r="E31" s="381"/>
      <c r="F31" s="579" t="s">
        <v>92</v>
      </c>
      <c r="G31" s="13"/>
      <c r="H31" s="13"/>
      <c r="I31" s="13"/>
      <c r="L31" s="107"/>
    </row>
    <row r="32" spans="1:12" x14ac:dyDescent="0.2">
      <c r="A32" s="585"/>
      <c r="B32" s="586"/>
      <c r="C32" s="583"/>
      <c r="D32" s="584"/>
      <c r="E32" s="381"/>
      <c r="F32" s="579"/>
      <c r="G32" s="13"/>
      <c r="H32" s="13"/>
      <c r="I32" s="13"/>
      <c r="L32" s="107"/>
    </row>
    <row r="33" spans="1:12" x14ac:dyDescent="0.2">
      <c r="A33" s="581">
        <v>22.03</v>
      </c>
      <c r="B33" s="588" t="s">
        <v>397</v>
      </c>
      <c r="C33" s="583"/>
      <c r="D33" s="584" t="s">
        <v>294</v>
      </c>
      <c r="E33" s="381"/>
      <c r="F33" s="579"/>
      <c r="G33" s="13"/>
      <c r="H33" s="13"/>
      <c r="I33" s="13"/>
      <c r="L33" s="107"/>
    </row>
    <row r="34" spans="1:12" x14ac:dyDescent="0.2">
      <c r="A34" s="129"/>
      <c r="B34" s="573"/>
      <c r="C34" s="589"/>
      <c r="D34" s="590"/>
      <c r="E34" s="381"/>
      <c r="F34" s="579"/>
      <c r="G34" s="13"/>
      <c r="H34" s="13"/>
      <c r="I34" s="13"/>
      <c r="L34" s="107"/>
    </row>
    <row r="35" spans="1:12" x14ac:dyDescent="0.2">
      <c r="A35" s="580"/>
      <c r="B35" s="539" t="s">
        <v>398</v>
      </c>
      <c r="C35" s="589"/>
      <c r="D35" s="590"/>
      <c r="E35" s="381"/>
      <c r="F35" s="579"/>
      <c r="G35" s="13"/>
      <c r="H35" s="13"/>
      <c r="I35" s="13"/>
      <c r="L35" s="107"/>
    </row>
    <row r="36" spans="1:12" x14ac:dyDescent="0.2">
      <c r="A36" s="580"/>
      <c r="B36" s="577"/>
      <c r="C36" s="574"/>
      <c r="D36" s="576"/>
      <c r="E36" s="386"/>
      <c r="F36" s="579"/>
      <c r="G36" s="13"/>
      <c r="H36" s="13"/>
      <c r="I36" s="13"/>
      <c r="J36" s="107"/>
      <c r="L36" s="107"/>
    </row>
    <row r="37" spans="1:12" ht="21" customHeight="1" x14ac:dyDescent="0.2">
      <c r="A37" s="580"/>
      <c r="B37" s="534" t="s">
        <v>489</v>
      </c>
      <c r="C37" s="574" t="s">
        <v>44</v>
      </c>
      <c r="D37" s="576">
        <v>1</v>
      </c>
      <c r="E37" s="386"/>
      <c r="F37" s="579" t="s">
        <v>92</v>
      </c>
      <c r="G37" s="13"/>
      <c r="H37" s="13"/>
      <c r="L37" s="221"/>
    </row>
    <row r="38" spans="1:12" ht="21" customHeight="1" x14ac:dyDescent="0.2">
      <c r="A38" s="580"/>
      <c r="B38" s="534" t="s">
        <v>490</v>
      </c>
      <c r="C38" s="574" t="s">
        <v>44</v>
      </c>
      <c r="D38" s="576">
        <v>1</v>
      </c>
      <c r="E38" s="386"/>
      <c r="F38" s="579" t="s">
        <v>92</v>
      </c>
      <c r="G38" s="13"/>
      <c r="H38" s="13"/>
      <c r="L38" s="221"/>
    </row>
    <row r="39" spans="1:12" x14ac:dyDescent="0.2">
      <c r="A39" s="591"/>
      <c r="B39" s="534"/>
      <c r="C39" s="574"/>
      <c r="D39" s="576"/>
      <c r="E39" s="381"/>
      <c r="F39" s="579"/>
      <c r="G39" s="13"/>
      <c r="H39" s="13"/>
      <c r="I39" s="13"/>
      <c r="L39" s="107"/>
    </row>
    <row r="40" spans="1:12" x14ac:dyDescent="0.2">
      <c r="A40" s="592">
        <v>22.04</v>
      </c>
      <c r="B40" s="593" t="s">
        <v>506</v>
      </c>
      <c r="C40" s="227"/>
      <c r="D40" s="594"/>
      <c r="E40" s="382"/>
      <c r="F40" s="579"/>
      <c r="G40" s="13"/>
      <c r="J40" s="107"/>
    </row>
    <row r="41" spans="1:12" x14ac:dyDescent="0.2">
      <c r="A41" s="227"/>
      <c r="B41" s="595"/>
      <c r="C41" s="227"/>
      <c r="D41" s="594"/>
      <c r="E41" s="382"/>
      <c r="F41" s="579"/>
      <c r="G41" s="13"/>
      <c r="J41" s="107"/>
    </row>
    <row r="42" spans="1:12" x14ac:dyDescent="0.2">
      <c r="A42" s="227"/>
      <c r="B42" s="596" t="s">
        <v>508</v>
      </c>
      <c r="C42" s="597"/>
      <c r="D42" s="598"/>
      <c r="E42" s="375"/>
      <c r="F42" s="579"/>
      <c r="G42" s="13"/>
      <c r="J42" s="107"/>
    </row>
    <row r="43" spans="1:12" x14ac:dyDescent="0.2">
      <c r="A43" s="227"/>
      <c r="B43" s="596"/>
      <c r="C43" s="597"/>
      <c r="D43" s="598"/>
      <c r="E43" s="375"/>
      <c r="F43" s="579"/>
      <c r="G43" s="13"/>
      <c r="J43" s="107"/>
    </row>
    <row r="44" spans="1:12" x14ac:dyDescent="0.2">
      <c r="A44" s="227"/>
      <c r="B44" s="596" t="s">
        <v>610</v>
      </c>
      <c r="C44" s="597" t="s">
        <v>44</v>
      </c>
      <c r="D44" s="598">
        <v>1</v>
      </c>
      <c r="E44" s="375"/>
      <c r="F44" s="599" t="s">
        <v>92</v>
      </c>
      <c r="G44" s="13"/>
      <c r="J44" s="107"/>
    </row>
    <row r="45" spans="1:12" x14ac:dyDescent="0.2">
      <c r="A45" s="600"/>
      <c r="B45" s="596" t="s">
        <v>634</v>
      </c>
      <c r="C45" s="597" t="s">
        <v>44</v>
      </c>
      <c r="D45" s="598">
        <v>46.36</v>
      </c>
      <c r="E45" s="375"/>
      <c r="F45" s="579"/>
      <c r="G45" s="13"/>
      <c r="J45" s="107"/>
    </row>
    <row r="46" spans="1:12" x14ac:dyDescent="0.2">
      <c r="A46" s="600"/>
      <c r="B46" s="596" t="s">
        <v>635</v>
      </c>
      <c r="C46" s="597" t="s">
        <v>44</v>
      </c>
      <c r="D46" s="598">
        <v>224.48</v>
      </c>
      <c r="E46" s="375"/>
      <c r="F46" s="579"/>
      <c r="G46" s="13"/>
      <c r="J46" s="107"/>
    </row>
    <row r="47" spans="1:12" x14ac:dyDescent="0.2">
      <c r="A47" s="600"/>
      <c r="B47" s="596" t="s">
        <v>633</v>
      </c>
      <c r="C47" s="597" t="s">
        <v>44</v>
      </c>
      <c r="D47" s="598">
        <v>214.72</v>
      </c>
      <c r="E47" s="375"/>
      <c r="F47" s="579"/>
      <c r="G47" s="13"/>
      <c r="J47" s="107"/>
    </row>
    <row r="48" spans="1:12" x14ac:dyDescent="0.2">
      <c r="A48" s="591"/>
      <c r="B48" s="534"/>
      <c r="C48" s="574"/>
      <c r="D48" s="601"/>
      <c r="E48" s="381"/>
      <c r="F48" s="579"/>
      <c r="G48" s="13"/>
      <c r="H48" s="13"/>
      <c r="I48" s="13"/>
      <c r="L48" s="107"/>
    </row>
    <row r="49" spans="1:12" x14ac:dyDescent="0.2">
      <c r="A49" s="602">
        <v>22.07</v>
      </c>
      <c r="B49" s="603" t="s">
        <v>399</v>
      </c>
      <c r="C49" s="604"/>
      <c r="D49" s="605"/>
      <c r="E49" s="382"/>
      <c r="F49" s="606"/>
      <c r="G49" s="13"/>
      <c r="H49" s="13"/>
      <c r="I49" s="13"/>
      <c r="L49" s="107"/>
    </row>
    <row r="50" spans="1:12" x14ac:dyDescent="0.2">
      <c r="A50" s="607"/>
      <c r="B50" s="603"/>
      <c r="C50" s="608"/>
      <c r="D50" s="605"/>
      <c r="E50" s="382"/>
      <c r="F50" s="606"/>
      <c r="G50" s="13"/>
      <c r="H50" s="13"/>
      <c r="I50" s="13"/>
      <c r="L50" s="107"/>
    </row>
    <row r="51" spans="1:12" ht="38.25" x14ac:dyDescent="0.2">
      <c r="A51" s="602"/>
      <c r="B51" s="226" t="s">
        <v>507</v>
      </c>
      <c r="C51" s="227" t="s">
        <v>43</v>
      </c>
      <c r="D51" s="187">
        <v>67.5</v>
      </c>
      <c r="E51" s="382"/>
      <c r="F51" s="418"/>
      <c r="G51" s="13"/>
      <c r="H51" s="13"/>
      <c r="I51" s="13"/>
      <c r="L51" s="107"/>
    </row>
    <row r="52" spans="1:12" x14ac:dyDescent="0.2">
      <c r="A52" s="591"/>
      <c r="B52" s="534"/>
      <c r="C52" s="574"/>
      <c r="D52" s="601"/>
      <c r="E52" s="572"/>
      <c r="F52" s="572"/>
      <c r="G52" s="13"/>
      <c r="H52" s="13"/>
      <c r="I52" s="13"/>
      <c r="L52" s="107"/>
    </row>
    <row r="53" spans="1:12" ht="17.25" customHeight="1" x14ac:dyDescent="0.2">
      <c r="A53" s="585"/>
      <c r="B53" s="609"/>
      <c r="C53" s="583"/>
      <c r="D53" s="584"/>
      <c r="E53" s="610"/>
      <c r="F53" s="610"/>
      <c r="G53" s="13"/>
      <c r="H53" s="13"/>
      <c r="I53" s="13"/>
      <c r="L53" s="107"/>
    </row>
    <row r="54" spans="1:12" ht="19.5" customHeight="1" x14ac:dyDescent="0.2">
      <c r="A54" s="35">
        <v>2200</v>
      </c>
      <c r="B54" s="821" t="s">
        <v>15</v>
      </c>
      <c r="C54" s="822"/>
      <c r="D54" s="822"/>
      <c r="E54" s="823"/>
      <c r="F54" s="383"/>
      <c r="G54" s="13"/>
      <c r="H54" s="13"/>
      <c r="I54" s="13"/>
      <c r="L54" s="107"/>
    </row>
    <row r="55" spans="1:12" ht="21" customHeight="1" x14ac:dyDescent="0.2">
      <c r="A55" s="198" t="s">
        <v>2</v>
      </c>
      <c r="B55" s="198" t="s">
        <v>3</v>
      </c>
      <c r="C55" s="198" t="s">
        <v>4</v>
      </c>
      <c r="D55" s="199" t="s">
        <v>5</v>
      </c>
      <c r="E55" s="170" t="s">
        <v>6</v>
      </c>
      <c r="F55" s="170" t="s">
        <v>7</v>
      </c>
      <c r="L55" s="107"/>
    </row>
    <row r="56" spans="1:12" s="3" customFormat="1" ht="21.75" customHeight="1" x14ac:dyDescent="0.2">
      <c r="A56" s="129"/>
      <c r="B56" s="841" t="s">
        <v>35</v>
      </c>
      <c r="C56" s="842"/>
      <c r="D56" s="842"/>
      <c r="E56" s="843"/>
      <c r="F56" s="379"/>
      <c r="L56" s="130"/>
    </row>
    <row r="57" spans="1:12" x14ac:dyDescent="0.2">
      <c r="A57" s="129"/>
      <c r="B57" s="577"/>
      <c r="C57" s="574"/>
      <c r="D57" s="576"/>
      <c r="E57" s="572"/>
      <c r="F57" s="572"/>
      <c r="L57" s="107"/>
    </row>
    <row r="58" spans="1:12" x14ac:dyDescent="0.2">
      <c r="A58" s="129"/>
      <c r="B58" s="577" t="s">
        <v>400</v>
      </c>
      <c r="C58" s="589"/>
      <c r="D58" s="576"/>
      <c r="E58" s="572"/>
      <c r="F58" s="572"/>
      <c r="L58" s="107"/>
    </row>
    <row r="59" spans="1:12" x14ac:dyDescent="0.2">
      <c r="A59" s="580"/>
      <c r="B59" s="577" t="s">
        <v>401</v>
      </c>
      <c r="C59" s="589"/>
      <c r="D59" s="576"/>
      <c r="E59" s="572"/>
      <c r="F59" s="572"/>
      <c r="L59" s="107"/>
    </row>
    <row r="60" spans="1:12" x14ac:dyDescent="0.2">
      <c r="A60" s="580"/>
      <c r="B60" s="577" t="s">
        <v>402</v>
      </c>
      <c r="C60" s="589"/>
      <c r="D60" s="576"/>
      <c r="E60" s="572"/>
      <c r="F60" s="572"/>
      <c r="L60" s="107"/>
    </row>
    <row r="61" spans="1:12" x14ac:dyDescent="0.2">
      <c r="A61" s="591"/>
      <c r="B61" s="577" t="s">
        <v>403</v>
      </c>
      <c r="C61" s="589"/>
      <c r="D61" s="576"/>
      <c r="E61" s="572"/>
      <c r="F61" s="572"/>
      <c r="L61" s="107"/>
    </row>
    <row r="62" spans="1:12" x14ac:dyDescent="0.2">
      <c r="A62" s="59"/>
      <c r="B62" s="577"/>
      <c r="C62" s="589"/>
      <c r="D62" s="576"/>
      <c r="E62" s="572"/>
      <c r="F62" s="572"/>
      <c r="L62" s="107"/>
    </row>
    <row r="63" spans="1:12" x14ac:dyDescent="0.2">
      <c r="A63" s="59"/>
      <c r="B63" s="577" t="s">
        <v>404</v>
      </c>
      <c r="C63" s="589" t="s">
        <v>43</v>
      </c>
      <c r="D63" s="576">
        <v>25.608000000000004</v>
      </c>
      <c r="E63" s="381"/>
      <c r="F63" s="381"/>
      <c r="L63" s="107"/>
    </row>
    <row r="64" spans="1:12" x14ac:dyDescent="0.2">
      <c r="A64" s="57"/>
      <c r="B64" s="32"/>
      <c r="C64" s="58"/>
      <c r="D64" s="611"/>
      <c r="E64" s="612"/>
      <c r="F64" s="381"/>
      <c r="L64" s="107"/>
    </row>
    <row r="65" spans="1:12" x14ac:dyDescent="0.2">
      <c r="A65" s="57"/>
      <c r="B65" s="577" t="s">
        <v>405</v>
      </c>
      <c r="C65" s="589"/>
      <c r="D65" s="576"/>
      <c r="E65" s="381"/>
      <c r="F65" s="381"/>
      <c r="L65" s="107"/>
    </row>
    <row r="66" spans="1:12" x14ac:dyDescent="0.2">
      <c r="A66" s="57"/>
      <c r="B66" s="577" t="s">
        <v>406</v>
      </c>
      <c r="C66" s="589"/>
      <c r="D66" s="576"/>
      <c r="E66" s="381"/>
      <c r="F66" s="381"/>
      <c r="L66" s="107"/>
    </row>
    <row r="67" spans="1:12" x14ac:dyDescent="0.2">
      <c r="A67" s="57"/>
      <c r="B67" s="573"/>
      <c r="C67" s="589"/>
      <c r="D67" s="576"/>
      <c r="E67" s="381"/>
      <c r="F67" s="381"/>
      <c r="L67" s="107"/>
    </row>
    <row r="68" spans="1:12" x14ac:dyDescent="0.2">
      <c r="A68" s="57"/>
      <c r="B68" s="577" t="s">
        <v>407</v>
      </c>
      <c r="C68" s="589" t="s">
        <v>18</v>
      </c>
      <c r="D68" s="576">
        <v>232.32000000000005</v>
      </c>
      <c r="E68" s="381"/>
      <c r="F68" s="381"/>
      <c r="L68" s="107"/>
    </row>
    <row r="69" spans="1:12" x14ac:dyDescent="0.2">
      <c r="A69" s="57"/>
      <c r="B69" s="577"/>
      <c r="C69" s="589"/>
      <c r="D69" s="576"/>
      <c r="E69" s="381"/>
      <c r="F69" s="381"/>
      <c r="L69" s="107"/>
    </row>
    <row r="70" spans="1:12" x14ac:dyDescent="0.2">
      <c r="A70" s="59"/>
      <c r="B70" s="577" t="s">
        <v>408</v>
      </c>
      <c r="C70" s="589" t="s">
        <v>18</v>
      </c>
      <c r="D70" s="576">
        <v>116.16000000000003</v>
      </c>
      <c r="E70" s="381"/>
      <c r="F70" s="381"/>
      <c r="L70" s="107"/>
    </row>
    <row r="71" spans="1:12" x14ac:dyDescent="0.2">
      <c r="A71" s="580"/>
      <c r="B71" s="577"/>
      <c r="C71" s="574"/>
      <c r="D71" s="576"/>
      <c r="E71" s="381"/>
      <c r="F71" s="381"/>
      <c r="L71" s="107"/>
    </row>
    <row r="72" spans="1:12" x14ac:dyDescent="0.2">
      <c r="A72" s="567">
        <v>22.1</v>
      </c>
      <c r="B72" s="573" t="s">
        <v>409</v>
      </c>
      <c r="C72" s="574"/>
      <c r="D72" s="576"/>
      <c r="E72" s="381"/>
      <c r="F72" s="381"/>
      <c r="L72" s="107"/>
    </row>
    <row r="73" spans="1:12" x14ac:dyDescent="0.2">
      <c r="A73" s="580"/>
      <c r="B73" s="577"/>
      <c r="C73" s="574"/>
      <c r="D73" s="576"/>
      <c r="E73" s="381"/>
      <c r="F73" s="381"/>
      <c r="L73" s="107"/>
    </row>
    <row r="74" spans="1:12" x14ac:dyDescent="0.2">
      <c r="A74" s="580"/>
      <c r="B74" s="613" t="s">
        <v>410</v>
      </c>
      <c r="C74" s="614" t="s">
        <v>317</v>
      </c>
      <c r="D74" s="615">
        <v>5</v>
      </c>
      <c r="E74" s="386"/>
      <c r="F74" s="386"/>
      <c r="L74" s="107"/>
    </row>
    <row r="75" spans="1:12" x14ac:dyDescent="0.2">
      <c r="A75" s="580"/>
      <c r="B75" s="613"/>
      <c r="C75" s="614"/>
      <c r="D75" s="578"/>
      <c r="E75" s="386"/>
      <c r="F75" s="386"/>
      <c r="L75" s="107"/>
    </row>
    <row r="76" spans="1:12" x14ac:dyDescent="0.2">
      <c r="A76" s="580"/>
      <c r="B76" s="613" t="s">
        <v>411</v>
      </c>
      <c r="C76" s="614" t="s">
        <v>45</v>
      </c>
      <c r="D76" s="578">
        <v>1838.8830000000003</v>
      </c>
      <c r="E76" s="386"/>
      <c r="F76" s="386"/>
      <c r="L76" s="107"/>
    </row>
    <row r="77" spans="1:12" x14ac:dyDescent="0.2">
      <c r="A77" s="580"/>
      <c r="B77" s="577"/>
      <c r="C77" s="574"/>
      <c r="D77" s="576"/>
      <c r="E77" s="381"/>
      <c r="F77" s="381"/>
      <c r="L77" s="107"/>
    </row>
    <row r="78" spans="1:12" ht="25.5" x14ac:dyDescent="0.2">
      <c r="A78" s="523">
        <v>22.17</v>
      </c>
      <c r="B78" s="57" t="s">
        <v>475</v>
      </c>
      <c r="C78" s="88"/>
      <c r="D78" s="110"/>
      <c r="E78" s="381"/>
      <c r="F78" s="381"/>
      <c r="L78" s="107"/>
    </row>
    <row r="79" spans="1:12" x14ac:dyDescent="0.2">
      <c r="A79" s="523"/>
      <c r="B79" s="538"/>
      <c r="C79" s="88"/>
      <c r="D79" s="110"/>
      <c r="E79" s="381"/>
      <c r="F79" s="381"/>
      <c r="L79" s="107"/>
    </row>
    <row r="80" spans="1:12" x14ac:dyDescent="0.2">
      <c r="A80" s="557"/>
      <c r="B80" s="538" t="s">
        <v>412</v>
      </c>
      <c r="C80" s="88"/>
      <c r="D80" s="110"/>
      <c r="E80" s="381"/>
      <c r="F80" s="381"/>
      <c r="L80" s="107"/>
    </row>
    <row r="81" spans="1:12" x14ac:dyDescent="0.2">
      <c r="A81" s="523"/>
      <c r="B81" s="538"/>
      <c r="C81" s="88"/>
      <c r="D81" s="110"/>
      <c r="E81" s="381"/>
      <c r="F81" s="381"/>
      <c r="L81" s="107"/>
    </row>
    <row r="82" spans="1:12" x14ac:dyDescent="0.2">
      <c r="A82" s="557"/>
      <c r="B82" s="538" t="s">
        <v>413</v>
      </c>
      <c r="C82" s="88" t="s">
        <v>56</v>
      </c>
      <c r="D82" s="110">
        <v>1</v>
      </c>
      <c r="E82" s="381"/>
      <c r="F82" s="381" t="s">
        <v>92</v>
      </c>
      <c r="L82" s="107"/>
    </row>
    <row r="83" spans="1:12" x14ac:dyDescent="0.2">
      <c r="A83" s="557"/>
      <c r="B83" s="538"/>
      <c r="C83" s="88"/>
      <c r="D83" s="110"/>
      <c r="E83" s="381"/>
      <c r="F83" s="381"/>
      <c r="L83" s="107"/>
    </row>
    <row r="84" spans="1:12" x14ac:dyDescent="0.2">
      <c r="A84" s="557"/>
      <c r="B84" s="538" t="s">
        <v>414</v>
      </c>
      <c r="C84" s="88" t="s">
        <v>56</v>
      </c>
      <c r="D84" s="110"/>
      <c r="E84" s="381"/>
      <c r="F84" s="381" t="s">
        <v>92</v>
      </c>
      <c r="L84" s="107"/>
    </row>
    <row r="85" spans="1:12" x14ac:dyDescent="0.2">
      <c r="A85" s="557"/>
      <c r="B85" s="538"/>
      <c r="C85" s="88"/>
      <c r="D85" s="110"/>
      <c r="E85" s="381"/>
      <c r="F85" s="381"/>
      <c r="L85" s="107"/>
    </row>
    <row r="86" spans="1:12" x14ac:dyDescent="0.2">
      <c r="A86" s="557"/>
      <c r="B86" s="59" t="s">
        <v>415</v>
      </c>
      <c r="C86" s="88" t="s">
        <v>56</v>
      </c>
      <c r="D86" s="110">
        <v>1</v>
      </c>
      <c r="E86" s="381"/>
      <c r="F86" s="381" t="s">
        <v>92</v>
      </c>
      <c r="L86" s="107"/>
    </row>
    <row r="87" spans="1:12" x14ac:dyDescent="0.2">
      <c r="A87" s="557"/>
      <c r="B87" s="538"/>
      <c r="C87" s="88"/>
      <c r="D87" s="110"/>
      <c r="E87" s="381"/>
      <c r="F87" s="381"/>
      <c r="L87" s="107"/>
    </row>
    <row r="88" spans="1:12" x14ac:dyDescent="0.2">
      <c r="A88" s="557"/>
      <c r="B88" s="538" t="s">
        <v>416</v>
      </c>
      <c r="C88" s="88"/>
      <c r="D88" s="110"/>
      <c r="E88" s="381"/>
      <c r="F88" s="381"/>
      <c r="L88" s="107"/>
    </row>
    <row r="89" spans="1:12" x14ac:dyDescent="0.2">
      <c r="A89" s="557"/>
      <c r="B89" s="538"/>
      <c r="C89" s="88"/>
      <c r="D89" s="110"/>
      <c r="E89" s="381"/>
      <c r="F89" s="381"/>
      <c r="L89" s="107"/>
    </row>
    <row r="90" spans="1:12" ht="25.5" x14ac:dyDescent="0.2">
      <c r="A90" s="557"/>
      <c r="B90" s="181" t="s">
        <v>491</v>
      </c>
      <c r="C90" s="88" t="s">
        <v>56</v>
      </c>
      <c r="D90" s="110">
        <v>1</v>
      </c>
      <c r="E90" s="381"/>
      <c r="F90" s="381" t="s">
        <v>92</v>
      </c>
      <c r="L90" s="107"/>
    </row>
    <row r="91" spans="1:12" x14ac:dyDescent="0.2">
      <c r="A91" s="523"/>
      <c r="B91" s="62"/>
      <c r="C91" s="531"/>
      <c r="D91" s="532"/>
      <c r="E91" s="616"/>
      <c r="F91" s="617"/>
      <c r="L91" s="107"/>
    </row>
    <row r="92" spans="1:12" ht="38.25" x14ac:dyDescent="0.2">
      <c r="A92" s="557"/>
      <c r="B92" s="181" t="s">
        <v>488</v>
      </c>
      <c r="C92" s="88" t="s">
        <v>56</v>
      </c>
      <c r="D92" s="110">
        <v>1</v>
      </c>
      <c r="E92" s="381"/>
      <c r="F92" s="381" t="s">
        <v>92</v>
      </c>
      <c r="L92" s="107"/>
    </row>
    <row r="93" spans="1:12" x14ac:dyDescent="0.2">
      <c r="A93" s="557"/>
      <c r="B93" s="59"/>
      <c r="C93" s="88"/>
      <c r="D93" s="110"/>
      <c r="E93" s="381"/>
      <c r="F93" s="381"/>
      <c r="L93" s="107"/>
    </row>
    <row r="94" spans="1:12" x14ac:dyDescent="0.2">
      <c r="A94" s="523">
        <v>22.23</v>
      </c>
      <c r="B94" s="62" t="s">
        <v>425</v>
      </c>
      <c r="C94" s="88"/>
      <c r="D94" s="110"/>
      <c r="E94" s="381"/>
      <c r="F94" s="381"/>
      <c r="L94" s="107"/>
    </row>
    <row r="95" spans="1:12" x14ac:dyDescent="0.2">
      <c r="A95" s="557"/>
      <c r="B95" s="538"/>
      <c r="C95" s="88"/>
      <c r="D95" s="110"/>
      <c r="E95" s="381"/>
      <c r="F95" s="381"/>
      <c r="L95" s="107"/>
    </row>
    <row r="96" spans="1:12" x14ac:dyDescent="0.2">
      <c r="A96" s="557"/>
      <c r="B96" s="538" t="s">
        <v>426</v>
      </c>
      <c r="C96" s="88"/>
      <c r="D96" s="110"/>
      <c r="E96" s="381"/>
      <c r="F96" s="381"/>
      <c r="L96" s="107"/>
    </row>
    <row r="97" spans="1:12" x14ac:dyDescent="0.2">
      <c r="A97" s="557"/>
      <c r="B97" s="538"/>
      <c r="C97" s="88"/>
      <c r="D97" s="110"/>
      <c r="E97" s="381"/>
      <c r="F97" s="381"/>
      <c r="L97" s="107"/>
    </row>
    <row r="98" spans="1:12" x14ac:dyDescent="0.2">
      <c r="A98" s="523"/>
      <c r="B98" s="538" t="s">
        <v>427</v>
      </c>
      <c r="C98" s="37" t="s">
        <v>44</v>
      </c>
      <c r="D98" s="110">
        <v>1</v>
      </c>
      <c r="E98" s="388"/>
      <c r="F98" s="386" t="s">
        <v>92</v>
      </c>
      <c r="L98" s="107"/>
    </row>
    <row r="99" spans="1:12" x14ac:dyDescent="0.2">
      <c r="A99" s="557"/>
      <c r="B99" s="59"/>
      <c r="C99" s="88"/>
      <c r="D99" s="110"/>
      <c r="E99" s="381"/>
      <c r="F99" s="382"/>
      <c r="L99" s="107"/>
    </row>
    <row r="100" spans="1:12" x14ac:dyDescent="0.2">
      <c r="A100" s="129"/>
      <c r="B100" s="577" t="s">
        <v>428</v>
      </c>
      <c r="C100" s="574"/>
      <c r="D100" s="576"/>
      <c r="E100" s="381"/>
      <c r="F100" s="382"/>
      <c r="L100" s="107"/>
    </row>
    <row r="101" spans="1:12" x14ac:dyDescent="0.2">
      <c r="A101" s="129"/>
      <c r="B101" s="577"/>
      <c r="C101" s="574"/>
      <c r="D101" s="576"/>
      <c r="E101" s="381"/>
      <c r="F101" s="382"/>
      <c r="L101" s="107"/>
    </row>
    <row r="102" spans="1:12" x14ac:dyDescent="0.2">
      <c r="A102" s="580"/>
      <c r="B102" s="577" t="s">
        <v>429</v>
      </c>
      <c r="C102" s="574" t="s">
        <v>44</v>
      </c>
      <c r="D102" s="576">
        <v>1</v>
      </c>
      <c r="E102" s="381"/>
      <c r="F102" s="386" t="s">
        <v>92</v>
      </c>
      <c r="L102" s="107"/>
    </row>
    <row r="103" spans="1:12" x14ac:dyDescent="0.2">
      <c r="A103" s="618"/>
      <c r="B103" s="619"/>
      <c r="C103" s="619"/>
      <c r="D103" s="620"/>
      <c r="E103" s="621"/>
      <c r="F103" s="621"/>
    </row>
    <row r="104" spans="1:12" ht="21.75" customHeight="1" x14ac:dyDescent="0.2">
      <c r="A104" s="198">
        <v>2200</v>
      </c>
      <c r="B104" s="844" t="s">
        <v>34</v>
      </c>
      <c r="C104" s="845"/>
      <c r="D104" s="845"/>
      <c r="E104" s="846"/>
      <c r="F104" s="374"/>
    </row>
    <row r="109" spans="1:12" x14ac:dyDescent="0.2">
      <c r="A109" s="1"/>
      <c r="B109" s="2"/>
      <c r="C109" s="2"/>
      <c r="D109" s="128"/>
      <c r="E109" s="155"/>
      <c r="F109" s="157"/>
    </row>
    <row r="110" spans="1:12" x14ac:dyDescent="0.2">
      <c r="A110" s="1"/>
      <c r="B110" s="2"/>
      <c r="C110" s="2"/>
      <c r="D110" s="128"/>
      <c r="E110" s="155"/>
      <c r="F110" s="157"/>
    </row>
    <row r="112" spans="1:12" x14ac:dyDescent="0.2">
      <c r="A112" s="2"/>
      <c r="B112" s="2"/>
      <c r="C112" s="2"/>
      <c r="D112" s="128"/>
      <c r="E112" s="155"/>
      <c r="F112" s="155"/>
    </row>
    <row r="113" spans="1:6" x14ac:dyDescent="0.2">
      <c r="A113" s="3"/>
      <c r="B113" s="3"/>
      <c r="C113" s="3"/>
      <c r="D113" s="127"/>
      <c r="E113" s="157"/>
      <c r="F113" s="157"/>
    </row>
    <row r="170" spans="1:6" x14ac:dyDescent="0.2">
      <c r="A170" s="1"/>
      <c r="B170" s="2"/>
      <c r="C170" s="2"/>
      <c r="D170" s="128"/>
      <c r="E170" s="155"/>
      <c r="F170" s="157"/>
    </row>
    <row r="171" spans="1:6" x14ac:dyDescent="0.2">
      <c r="A171" s="1"/>
      <c r="B171" s="2"/>
      <c r="C171" s="2"/>
      <c r="D171" s="128"/>
      <c r="E171" s="155"/>
      <c r="F171" s="157"/>
    </row>
    <row r="173" spans="1:6" x14ac:dyDescent="0.2">
      <c r="A173" s="2"/>
      <c r="B173" s="2"/>
      <c r="C173" s="2"/>
      <c r="D173" s="128"/>
      <c r="E173" s="155"/>
      <c r="F173" s="155"/>
    </row>
    <row r="174" spans="1:6" x14ac:dyDescent="0.2">
      <c r="A174" s="3"/>
      <c r="B174" s="3"/>
      <c r="C174" s="3"/>
      <c r="D174" s="127"/>
      <c r="E174" s="157"/>
      <c r="F174" s="157"/>
    </row>
    <row r="231" spans="1:6" x14ac:dyDescent="0.2">
      <c r="A231" s="1"/>
      <c r="B231" s="2"/>
      <c r="C231" s="2"/>
      <c r="D231" s="128"/>
      <c r="E231" s="155"/>
      <c r="F231" s="157"/>
    </row>
    <row r="232" spans="1:6" x14ac:dyDescent="0.2">
      <c r="A232" s="1"/>
      <c r="B232" s="2"/>
      <c r="C232" s="2"/>
      <c r="D232" s="128"/>
      <c r="E232" s="155"/>
      <c r="F232" s="157"/>
    </row>
  </sheetData>
  <protectedRanges>
    <protectedRange password="CC03" sqref="E11" name="Range1_20_2_2_1"/>
    <protectedRange password="CC03" sqref="E12 E15" name="Range1_20_2_7_1"/>
    <protectedRange password="CC03" sqref="E28 E30" name="Range1_20_2_5_1"/>
  </protectedRanges>
  <mergeCells count="3">
    <mergeCell ref="B56:E56"/>
    <mergeCell ref="B104:E104"/>
    <mergeCell ref="B54:E54"/>
  </mergeCells>
  <pageMargins left="0.74803149606299213" right="0.43307086614173229" top="0.98425196850393704" bottom="0.98425196850393704" header="0.51181102362204722" footer="0.51181102362204722"/>
  <pageSetup paperSize="9" scale="75" firstPageNumber="8" orientation="portrait" useFirstPageNumber="1" r:id="rId1"/>
  <headerFooter alignWithMargins="0">
    <oddHeader>&amp;L&amp;"Arial Narrow,Bold"
BID NO: 08/24/25: UPGRADING HONEYVILLE TO PAVED CONCRETE INTERLOCKING BRICKS
SCHEDULE A: ROADWORKS
&amp;R&amp;"Arial Narrow,Regular"
&amp;"Arial Narrow,Bold"SECTION 2200</oddHeader>
  </headerFooter>
  <rowBreaks count="1" manualBreakCount="1">
    <brk id="5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146"/>
  <sheetViews>
    <sheetView view="pageLayout" zoomScaleNormal="100" zoomScaleSheetLayoutView="100" workbookViewId="0">
      <selection activeCell="D57" sqref="D57"/>
    </sheetView>
  </sheetViews>
  <sheetFormatPr defaultRowHeight="12.75" x14ac:dyDescent="0.2"/>
  <cols>
    <col min="1" max="1" width="8.28515625" style="48" customWidth="1"/>
    <col min="2" max="2" width="64.140625" customWidth="1"/>
    <col min="3" max="3" width="8.7109375" customWidth="1"/>
    <col min="4" max="4" width="10.5703125" style="92" customWidth="1"/>
    <col min="5" max="5" width="10.7109375" style="65" customWidth="1"/>
    <col min="6" max="6" width="13.5703125" style="158" customWidth="1"/>
    <col min="7" max="7" width="9.140625" customWidth="1"/>
    <col min="8" max="8" width="11.5703125" customWidth="1"/>
    <col min="9" max="11" width="4.85546875" customWidth="1"/>
    <col min="12" max="12" width="8" customWidth="1"/>
  </cols>
  <sheetData>
    <row r="2" spans="1:7" x14ac:dyDescent="0.2">
      <c r="A2" s="825" t="s">
        <v>2</v>
      </c>
      <c r="B2" s="836" t="s">
        <v>3</v>
      </c>
      <c r="C2" s="825" t="s">
        <v>4</v>
      </c>
      <c r="D2" s="855" t="s">
        <v>5</v>
      </c>
      <c r="E2" s="838" t="s">
        <v>6</v>
      </c>
      <c r="F2" s="838" t="s">
        <v>7</v>
      </c>
    </row>
    <row r="3" spans="1:7" x14ac:dyDescent="0.2">
      <c r="A3" s="835"/>
      <c r="B3" s="837"/>
      <c r="C3" s="835"/>
      <c r="D3" s="856"/>
      <c r="E3" s="839"/>
      <c r="F3" s="839"/>
    </row>
    <row r="4" spans="1:7" ht="9" customHeight="1" x14ac:dyDescent="0.2">
      <c r="A4" s="93"/>
      <c r="B4" s="443"/>
      <c r="C4" s="444"/>
      <c r="D4" s="622"/>
      <c r="E4" s="623"/>
      <c r="F4" s="180"/>
    </row>
    <row r="5" spans="1:7" ht="54" customHeight="1" x14ac:dyDescent="0.2">
      <c r="A5" s="96">
        <v>23</v>
      </c>
      <c r="B5" s="624" t="s">
        <v>322</v>
      </c>
      <c r="C5" s="518"/>
      <c r="D5" s="127"/>
      <c r="E5" s="625"/>
      <c r="F5" s="169"/>
    </row>
    <row r="6" spans="1:7" x14ac:dyDescent="0.2">
      <c r="A6" s="96"/>
      <c r="B6" s="624"/>
      <c r="C6" s="518"/>
      <c r="D6" s="127"/>
      <c r="E6" s="625"/>
      <c r="F6" s="169"/>
    </row>
    <row r="7" spans="1:7" x14ac:dyDescent="0.2">
      <c r="A7" s="97">
        <v>23.01</v>
      </c>
      <c r="B7" s="2" t="s">
        <v>323</v>
      </c>
      <c r="C7" s="518"/>
      <c r="D7" s="127"/>
      <c r="E7" s="625"/>
      <c r="F7" s="169"/>
      <c r="G7" s="13"/>
    </row>
    <row r="8" spans="1:7" x14ac:dyDescent="0.2">
      <c r="A8" s="98"/>
      <c r="B8" s="3"/>
      <c r="C8" s="98"/>
      <c r="D8" s="127"/>
      <c r="E8" s="625"/>
      <c r="F8" s="169"/>
      <c r="G8" s="13"/>
    </row>
    <row r="9" spans="1:7" x14ac:dyDescent="0.2">
      <c r="A9" s="98"/>
      <c r="B9" s="104" t="s">
        <v>324</v>
      </c>
      <c r="C9" s="37" t="s">
        <v>44</v>
      </c>
      <c r="D9" s="626">
        <v>3836.8</v>
      </c>
      <c r="E9" s="381"/>
      <c r="F9" s="384"/>
      <c r="G9" s="13"/>
    </row>
    <row r="10" spans="1:7" x14ac:dyDescent="0.2">
      <c r="A10" s="98"/>
      <c r="B10" s="104"/>
      <c r="C10" s="37"/>
      <c r="D10" s="148"/>
      <c r="E10" s="381"/>
      <c r="F10" s="384"/>
      <c r="G10" s="13"/>
    </row>
    <row r="11" spans="1:7" x14ac:dyDescent="0.2">
      <c r="A11" s="98"/>
      <c r="B11" s="413" t="s">
        <v>594</v>
      </c>
      <c r="C11" s="228" t="s">
        <v>44</v>
      </c>
      <c r="D11" s="230">
        <v>1</v>
      </c>
      <c r="E11" s="386"/>
      <c r="F11" s="386" t="s">
        <v>92</v>
      </c>
      <c r="G11" s="13"/>
    </row>
    <row r="12" spans="1:7" x14ac:dyDescent="0.2">
      <c r="A12" s="98"/>
      <c r="B12" s="413"/>
      <c r="C12" s="228"/>
      <c r="D12" s="230"/>
      <c r="E12" s="386"/>
      <c r="F12" s="386"/>
      <c r="G12" s="13"/>
    </row>
    <row r="13" spans="1:7" x14ac:dyDescent="0.2">
      <c r="A13" s="98"/>
      <c r="B13" s="413" t="s">
        <v>509</v>
      </c>
      <c r="C13" s="228" t="s">
        <v>44</v>
      </c>
      <c r="D13" s="230"/>
      <c r="E13" s="386"/>
      <c r="F13" s="386" t="s">
        <v>92</v>
      </c>
      <c r="G13" s="13"/>
    </row>
    <row r="14" spans="1:7" x14ac:dyDescent="0.2">
      <c r="A14" s="98"/>
      <c r="B14" s="104"/>
      <c r="C14" s="37"/>
      <c r="D14" s="148"/>
      <c r="E14" s="381"/>
      <c r="F14" s="384"/>
      <c r="G14" s="13"/>
    </row>
    <row r="15" spans="1:7" x14ac:dyDescent="0.2">
      <c r="A15" s="98"/>
      <c r="B15" s="104"/>
      <c r="C15" s="37"/>
      <c r="D15" s="148"/>
      <c r="E15" s="381"/>
      <c r="F15" s="381"/>
      <c r="G15" s="13"/>
    </row>
    <row r="16" spans="1:7" x14ac:dyDescent="0.2">
      <c r="A16" s="98"/>
      <c r="B16" s="627"/>
      <c r="C16" s="37"/>
      <c r="D16" s="148"/>
      <c r="E16" s="381"/>
      <c r="F16" s="381"/>
      <c r="G16" s="13"/>
    </row>
    <row r="17" spans="1:7" x14ac:dyDescent="0.2">
      <c r="A17" s="98"/>
      <c r="B17" s="3"/>
      <c r="C17" s="37"/>
      <c r="D17" s="148"/>
      <c r="E17" s="381"/>
      <c r="F17" s="381"/>
      <c r="G17" s="13"/>
    </row>
    <row r="18" spans="1:7" ht="31.5" customHeight="1" x14ac:dyDescent="0.2">
      <c r="A18" s="97">
        <v>23.04</v>
      </c>
      <c r="B18" s="109" t="s">
        <v>458</v>
      </c>
      <c r="C18" s="103"/>
      <c r="D18" s="148"/>
      <c r="E18" s="375"/>
      <c r="F18" s="375"/>
      <c r="G18" s="13"/>
    </row>
    <row r="19" spans="1:7" x14ac:dyDescent="0.2">
      <c r="A19" s="98"/>
      <c r="B19" s="3"/>
      <c r="C19" s="103"/>
      <c r="D19" s="148"/>
      <c r="E19" s="375"/>
      <c r="F19" s="375"/>
      <c r="G19" s="13"/>
    </row>
    <row r="20" spans="1:7" x14ac:dyDescent="0.2">
      <c r="A20" s="98"/>
      <c r="B20" s="3" t="s">
        <v>459</v>
      </c>
      <c r="C20" s="103" t="s">
        <v>331</v>
      </c>
      <c r="D20" s="148">
        <v>20</v>
      </c>
      <c r="E20" s="375"/>
      <c r="F20" s="375"/>
      <c r="G20" s="13"/>
    </row>
    <row r="21" spans="1:7" x14ac:dyDescent="0.2">
      <c r="A21" s="98"/>
      <c r="B21" s="3"/>
      <c r="C21" s="103"/>
      <c r="D21" s="148"/>
      <c r="E21" s="375"/>
      <c r="F21" s="375"/>
      <c r="G21" s="13"/>
    </row>
    <row r="22" spans="1:7" ht="14.25" customHeight="1" x14ac:dyDescent="0.2">
      <c r="A22" s="98"/>
      <c r="B22" s="628" t="s">
        <v>460</v>
      </c>
      <c r="C22" s="103" t="s">
        <v>461</v>
      </c>
      <c r="D22" s="148">
        <v>20</v>
      </c>
      <c r="E22" s="375"/>
      <c r="F22" s="375"/>
      <c r="G22" s="13"/>
    </row>
    <row r="23" spans="1:7" x14ac:dyDescent="0.2">
      <c r="A23" s="98"/>
      <c r="B23" s="104"/>
      <c r="C23" s="103"/>
      <c r="D23" s="148"/>
      <c r="E23" s="375"/>
      <c r="F23" s="375"/>
      <c r="G23" s="13"/>
    </row>
    <row r="24" spans="1:7" x14ac:dyDescent="0.2">
      <c r="A24" s="93"/>
      <c r="B24" s="453"/>
      <c r="C24" s="136"/>
      <c r="D24" s="110"/>
      <c r="E24" s="375"/>
      <c r="F24" s="375"/>
      <c r="G24" s="13"/>
    </row>
    <row r="25" spans="1:7" x14ac:dyDescent="0.2">
      <c r="A25" s="629">
        <v>23.05</v>
      </c>
      <c r="B25" s="630" t="s">
        <v>476</v>
      </c>
      <c r="C25" s="103"/>
      <c r="D25" s="136"/>
      <c r="E25" s="375"/>
      <c r="F25" s="631"/>
      <c r="G25" s="13"/>
    </row>
    <row r="26" spans="1:7" x14ac:dyDescent="0.2">
      <c r="A26" s="629" t="s">
        <v>293</v>
      </c>
      <c r="B26" s="632"/>
      <c r="C26" s="103"/>
      <c r="D26" s="136"/>
      <c r="E26" s="375"/>
      <c r="F26" s="631"/>
      <c r="G26" s="13"/>
    </row>
    <row r="27" spans="1:7" x14ac:dyDescent="0.2">
      <c r="A27" s="629"/>
      <c r="B27" s="632" t="s">
        <v>477</v>
      </c>
      <c r="C27" s="103"/>
      <c r="D27" s="136"/>
      <c r="E27" s="375"/>
      <c r="F27" s="631"/>
      <c r="G27" s="13"/>
    </row>
    <row r="28" spans="1:7" x14ac:dyDescent="0.2">
      <c r="A28" s="629"/>
      <c r="B28" s="632" t="s">
        <v>478</v>
      </c>
      <c r="C28" s="103" t="s">
        <v>56</v>
      </c>
      <c r="D28" s="136">
        <v>1</v>
      </c>
      <c r="E28" s="375"/>
      <c r="F28" s="631" t="s">
        <v>92</v>
      </c>
      <c r="G28" s="13"/>
    </row>
    <row r="29" spans="1:7" x14ac:dyDescent="0.2">
      <c r="A29" s="629"/>
      <c r="B29" s="632"/>
      <c r="C29" s="103"/>
      <c r="D29" s="136"/>
      <c r="E29" s="375"/>
      <c r="F29" s="631"/>
      <c r="G29" s="13"/>
    </row>
    <row r="30" spans="1:7" x14ac:dyDescent="0.2">
      <c r="A30" s="633"/>
      <c r="B30" s="632" t="s">
        <v>479</v>
      </c>
      <c r="C30" s="103"/>
      <c r="D30" s="136"/>
      <c r="E30" s="375"/>
      <c r="F30" s="631"/>
      <c r="G30" s="13"/>
    </row>
    <row r="31" spans="1:7" x14ac:dyDescent="0.2">
      <c r="A31" s="633"/>
      <c r="B31" s="632" t="s">
        <v>480</v>
      </c>
      <c r="C31" s="103" t="s">
        <v>56</v>
      </c>
      <c r="D31" s="136">
        <v>1</v>
      </c>
      <c r="E31" s="375"/>
      <c r="F31" s="631" t="s">
        <v>92</v>
      </c>
      <c r="G31" s="13"/>
    </row>
    <row r="32" spans="1:7" x14ac:dyDescent="0.2">
      <c r="A32" s="99"/>
      <c r="B32" s="59"/>
      <c r="C32" s="166"/>
      <c r="D32" s="133"/>
      <c r="E32" s="385"/>
      <c r="F32" s="385"/>
      <c r="G32" s="13"/>
    </row>
    <row r="33" spans="1:7" ht="38.25" x14ac:dyDescent="0.2">
      <c r="A33" s="97">
        <v>23.07</v>
      </c>
      <c r="B33" s="109" t="s">
        <v>462</v>
      </c>
      <c r="C33" s="103"/>
      <c r="D33" s="148"/>
      <c r="E33" s="375"/>
      <c r="F33" s="375"/>
      <c r="G33" s="13"/>
    </row>
    <row r="34" spans="1:7" x14ac:dyDescent="0.2">
      <c r="A34" s="98"/>
      <c r="B34" s="3"/>
      <c r="C34" s="103"/>
      <c r="D34" s="148"/>
      <c r="E34" s="375"/>
      <c r="F34" s="375"/>
      <c r="G34" s="13"/>
    </row>
    <row r="35" spans="1:7" x14ac:dyDescent="0.2">
      <c r="A35" s="634" t="s">
        <v>293</v>
      </c>
      <c r="B35" s="635" t="s">
        <v>463</v>
      </c>
      <c r="C35" s="228" t="s">
        <v>461</v>
      </c>
      <c r="D35" s="229">
        <v>220.00000000000003</v>
      </c>
      <c r="E35" s="386"/>
      <c r="F35" s="386"/>
      <c r="G35" s="13"/>
    </row>
    <row r="36" spans="1:7" x14ac:dyDescent="0.2">
      <c r="A36" s="228"/>
      <c r="B36" s="635"/>
      <c r="C36" s="103"/>
      <c r="D36" s="230"/>
      <c r="E36" s="375"/>
      <c r="F36" s="375"/>
      <c r="G36" s="13"/>
    </row>
    <row r="37" spans="1:7" ht="25.5" x14ac:dyDescent="0.2">
      <c r="A37" s="97" t="s">
        <v>510</v>
      </c>
      <c r="B37" s="542" t="s">
        <v>511</v>
      </c>
      <c r="C37" s="534"/>
      <c r="D37" s="230"/>
      <c r="E37" s="386"/>
      <c r="F37" s="386"/>
      <c r="G37" s="13"/>
    </row>
    <row r="38" spans="1:7" x14ac:dyDescent="0.2">
      <c r="A38" s="228"/>
      <c r="B38" s="536" t="s">
        <v>512</v>
      </c>
      <c r="C38" s="534"/>
      <c r="D38" s="230"/>
      <c r="E38" s="386"/>
      <c r="F38" s="386"/>
      <c r="G38" s="13"/>
    </row>
    <row r="39" spans="1:7" x14ac:dyDescent="0.2">
      <c r="A39" s="228"/>
      <c r="B39" s="536" t="s">
        <v>615</v>
      </c>
      <c r="C39" s="228" t="s">
        <v>331</v>
      </c>
      <c r="D39" s="229">
        <v>44.55</v>
      </c>
      <c r="E39" s="386"/>
      <c r="F39" s="386"/>
      <c r="G39" s="13"/>
    </row>
    <row r="40" spans="1:7" x14ac:dyDescent="0.2">
      <c r="A40" s="436"/>
      <c r="B40" s="536"/>
      <c r="C40" s="230"/>
      <c r="D40" s="229"/>
      <c r="E40" s="386"/>
      <c r="F40" s="386"/>
      <c r="G40" s="13"/>
    </row>
    <row r="41" spans="1:7" x14ac:dyDescent="0.2">
      <c r="A41" s="436"/>
      <c r="B41" s="536" t="s">
        <v>611</v>
      </c>
      <c r="C41" s="228" t="s">
        <v>331</v>
      </c>
      <c r="D41" s="229">
        <v>1</v>
      </c>
      <c r="E41" s="386"/>
      <c r="F41" s="386" t="s">
        <v>92</v>
      </c>
      <c r="G41" s="13"/>
    </row>
    <row r="42" spans="1:7" x14ac:dyDescent="0.2">
      <c r="A42" s="436"/>
      <c r="B42" s="536"/>
      <c r="C42" s="230"/>
      <c r="D42" s="229"/>
      <c r="E42" s="386"/>
      <c r="F42" s="386"/>
      <c r="G42" s="13"/>
    </row>
    <row r="43" spans="1:7" ht="25.5" x14ac:dyDescent="0.2">
      <c r="A43" s="436"/>
      <c r="B43" s="536" t="s">
        <v>612</v>
      </c>
      <c r="C43" s="228" t="s">
        <v>331</v>
      </c>
      <c r="D43" s="229">
        <v>1</v>
      </c>
      <c r="E43" s="386"/>
      <c r="F43" s="386" t="s">
        <v>92</v>
      </c>
      <c r="G43" s="13"/>
    </row>
    <row r="44" spans="1:7" x14ac:dyDescent="0.2">
      <c r="A44" s="436"/>
      <c r="B44" s="536"/>
      <c r="C44" s="230"/>
      <c r="D44" s="229"/>
      <c r="E44" s="386"/>
      <c r="F44" s="386"/>
      <c r="G44" s="13"/>
    </row>
    <row r="45" spans="1:7" ht="25.5" x14ac:dyDescent="0.2">
      <c r="A45" s="436"/>
      <c r="B45" s="536" t="s">
        <v>613</v>
      </c>
      <c r="C45" s="228" t="s">
        <v>331</v>
      </c>
      <c r="D45" s="229">
        <v>1</v>
      </c>
      <c r="E45" s="386"/>
      <c r="F45" s="386" t="s">
        <v>92</v>
      </c>
      <c r="G45" s="13"/>
    </row>
    <row r="46" spans="1:7" x14ac:dyDescent="0.2">
      <c r="A46" s="93"/>
      <c r="B46" s="453"/>
      <c r="C46" s="136"/>
      <c r="D46" s="228"/>
      <c r="E46" s="375"/>
      <c r="F46" s="375"/>
      <c r="G46" s="13"/>
    </row>
    <row r="47" spans="1:7" ht="25.5" x14ac:dyDescent="0.2">
      <c r="A47" s="96">
        <v>23.09</v>
      </c>
      <c r="B47" s="636" t="s">
        <v>513</v>
      </c>
      <c r="C47" s="637"/>
      <c r="D47" s="638"/>
      <c r="E47" s="386"/>
      <c r="F47" s="386"/>
      <c r="G47" s="13"/>
    </row>
    <row r="48" spans="1:7" x14ac:dyDescent="0.2">
      <c r="A48" s="231"/>
      <c r="B48" s="155"/>
      <c r="C48" s="637"/>
      <c r="D48" s="638"/>
      <c r="E48" s="386"/>
      <c r="F48" s="386"/>
      <c r="G48" s="13"/>
    </row>
    <row r="49" spans="1:7" x14ac:dyDescent="0.2">
      <c r="A49" s="232"/>
      <c r="B49" s="181" t="s">
        <v>514</v>
      </c>
      <c r="C49" s="639" t="s">
        <v>461</v>
      </c>
      <c r="D49" s="235">
        <v>35.64</v>
      </c>
      <c r="E49" s="386"/>
      <c r="F49" s="386"/>
      <c r="G49" s="13"/>
    </row>
    <row r="50" spans="1:7" x14ac:dyDescent="0.2">
      <c r="A50" s="232"/>
      <c r="B50" s="181"/>
      <c r="C50" s="639"/>
      <c r="D50" s="235"/>
      <c r="E50" s="640"/>
      <c r="F50" s="387"/>
      <c r="G50" s="13"/>
    </row>
    <row r="51" spans="1:7" x14ac:dyDescent="0.2">
      <c r="A51" s="232" t="s">
        <v>516</v>
      </c>
      <c r="B51" s="57" t="s">
        <v>515</v>
      </c>
      <c r="C51" s="639"/>
      <c r="D51" s="235"/>
      <c r="E51" s="385"/>
      <c r="F51" s="385"/>
      <c r="G51" s="13"/>
    </row>
    <row r="52" spans="1:7" x14ac:dyDescent="0.2">
      <c r="A52" s="232"/>
      <c r="B52" s="181"/>
      <c r="C52" s="639"/>
      <c r="D52" s="235"/>
      <c r="E52" s="385"/>
      <c r="F52" s="385"/>
      <c r="G52" s="13"/>
    </row>
    <row r="53" spans="1:7" x14ac:dyDescent="0.2">
      <c r="A53" s="232"/>
      <c r="B53" s="181" t="s">
        <v>325</v>
      </c>
      <c r="C53" s="639" t="s">
        <v>43</v>
      </c>
      <c r="D53" s="235">
        <v>20</v>
      </c>
      <c r="E53" s="385"/>
      <c r="F53" s="385"/>
      <c r="G53" s="13"/>
    </row>
    <row r="54" spans="1:7" x14ac:dyDescent="0.2">
      <c r="A54" s="99"/>
      <c r="B54" s="59"/>
      <c r="C54" s="166"/>
      <c r="D54" s="133"/>
      <c r="E54" s="385"/>
      <c r="F54" s="385"/>
      <c r="G54" s="13"/>
    </row>
    <row r="55" spans="1:7" x14ac:dyDescent="0.2">
      <c r="A55" s="567">
        <v>23.12</v>
      </c>
      <c r="B55" s="573" t="s">
        <v>409</v>
      </c>
      <c r="C55" s="574"/>
      <c r="D55" s="576"/>
      <c r="E55" s="381"/>
      <c r="F55" s="381"/>
      <c r="G55" s="13"/>
    </row>
    <row r="56" spans="1:7" x14ac:dyDescent="0.2">
      <c r="A56" s="580"/>
      <c r="B56" s="577"/>
      <c r="C56" s="574"/>
      <c r="D56" s="576"/>
      <c r="E56" s="381"/>
      <c r="F56" s="381"/>
      <c r="G56" s="13"/>
    </row>
    <row r="57" spans="1:7" x14ac:dyDescent="0.2">
      <c r="A57" s="580"/>
      <c r="B57" s="613" t="s">
        <v>411</v>
      </c>
      <c r="C57" s="614" t="s">
        <v>45</v>
      </c>
      <c r="D57" s="578">
        <v>1407.78</v>
      </c>
      <c r="E57" s="386"/>
      <c r="F57" s="386"/>
      <c r="G57" s="13"/>
    </row>
    <row r="58" spans="1:7" ht="9.75" customHeight="1" x14ac:dyDescent="0.2">
      <c r="A58" s="100"/>
      <c r="B58" s="641"/>
      <c r="C58" s="37"/>
      <c r="D58" s="110"/>
      <c r="E58" s="642"/>
      <c r="F58" s="388"/>
      <c r="G58" s="13"/>
    </row>
    <row r="59" spans="1:7" ht="39" customHeight="1" x14ac:dyDescent="0.2">
      <c r="A59" s="94"/>
      <c r="B59" s="539"/>
      <c r="C59" s="88"/>
      <c r="D59" s="110"/>
      <c r="E59" s="164"/>
      <c r="F59" s="164"/>
      <c r="G59" s="13"/>
    </row>
    <row r="60" spans="1:7" ht="38.25" hidden="1" customHeight="1" x14ac:dyDescent="0.2">
      <c r="A60" s="94"/>
      <c r="B60" s="539"/>
      <c r="C60" s="88"/>
      <c r="D60" s="110"/>
      <c r="E60" s="164"/>
      <c r="F60" s="164"/>
      <c r="G60" s="13"/>
    </row>
    <row r="61" spans="1:7" ht="38.25" hidden="1" customHeight="1" x14ac:dyDescent="0.2">
      <c r="A61" s="94"/>
      <c r="B61" s="539"/>
      <c r="C61" s="88"/>
      <c r="D61" s="110"/>
      <c r="E61" s="164"/>
      <c r="F61" s="164"/>
      <c r="G61" s="13"/>
    </row>
    <row r="62" spans="1:7" ht="15" customHeight="1" x14ac:dyDescent="0.2">
      <c r="A62" s="94"/>
      <c r="B62" s="539"/>
      <c r="C62" s="88"/>
      <c r="D62" s="110"/>
      <c r="E62" s="164"/>
      <c r="F62" s="164"/>
      <c r="G62" s="13"/>
    </row>
    <row r="63" spans="1:7" ht="12.75" customHeight="1" x14ac:dyDescent="0.2">
      <c r="A63" s="94"/>
      <c r="B63" s="539"/>
      <c r="C63" s="88"/>
      <c r="D63" s="110"/>
      <c r="E63" s="164"/>
      <c r="F63" s="164"/>
      <c r="G63" s="13"/>
    </row>
    <row r="64" spans="1:7" ht="12.75" customHeight="1" x14ac:dyDescent="0.2">
      <c r="A64" s="94"/>
      <c r="B64" s="539"/>
      <c r="C64" s="88"/>
      <c r="D64" s="110"/>
      <c r="E64" s="164"/>
      <c r="F64" s="164"/>
      <c r="G64" s="13"/>
    </row>
    <row r="65" spans="1:7" ht="12.75" customHeight="1" x14ac:dyDescent="0.2">
      <c r="A65" s="825">
        <v>2300</v>
      </c>
      <c r="B65" s="847" t="s">
        <v>34</v>
      </c>
      <c r="C65" s="848"/>
      <c r="D65" s="848"/>
      <c r="E65" s="849"/>
      <c r="F65" s="853"/>
      <c r="G65" s="13"/>
    </row>
    <row r="66" spans="1:7" x14ac:dyDescent="0.2">
      <c r="A66" s="826"/>
      <c r="B66" s="850"/>
      <c r="C66" s="851"/>
      <c r="D66" s="851"/>
      <c r="E66" s="852"/>
      <c r="F66" s="854"/>
    </row>
    <row r="84" spans="1:6" x14ac:dyDescent="0.2">
      <c r="A84" s="61"/>
      <c r="B84" s="2"/>
      <c r="C84" s="2"/>
      <c r="D84" s="128"/>
      <c r="E84" s="155"/>
      <c r="F84" s="156"/>
    </row>
    <row r="85" spans="1:6" x14ac:dyDescent="0.2">
      <c r="A85" s="61"/>
      <c r="B85" s="2"/>
      <c r="C85" s="2"/>
      <c r="D85" s="128"/>
      <c r="E85" s="155"/>
      <c r="F85" s="156"/>
    </row>
    <row r="87" spans="1:6" x14ac:dyDescent="0.2">
      <c r="A87" s="61"/>
      <c r="B87" s="2"/>
      <c r="C87" s="2"/>
      <c r="D87" s="128"/>
      <c r="E87" s="155"/>
      <c r="F87" s="154"/>
    </row>
    <row r="88" spans="1:6" x14ac:dyDescent="0.2">
      <c r="B88" s="3"/>
      <c r="C88" s="3"/>
      <c r="D88" s="127"/>
      <c r="E88" s="157"/>
      <c r="F88" s="156"/>
    </row>
    <row r="145" spans="1:6" x14ac:dyDescent="0.2">
      <c r="A145" s="61"/>
      <c r="B145" s="2"/>
      <c r="C145" s="2"/>
      <c r="D145" s="128"/>
      <c r="E145" s="155"/>
      <c r="F145" s="156"/>
    </row>
    <row r="146" spans="1:6" x14ac:dyDescent="0.2">
      <c r="A146" s="61"/>
      <c r="B146" s="2"/>
      <c r="C146" s="2"/>
      <c r="D146" s="128"/>
      <c r="E146" s="155"/>
      <c r="F146" s="156"/>
    </row>
  </sheetData>
  <mergeCells count="9">
    <mergeCell ref="A65:A66"/>
    <mergeCell ref="B65:E66"/>
    <mergeCell ref="F65:F66"/>
    <mergeCell ref="A2:A3"/>
    <mergeCell ref="B2:B3"/>
    <mergeCell ref="C2:C3"/>
    <mergeCell ref="D2:D3"/>
    <mergeCell ref="E2:E3"/>
    <mergeCell ref="F2:F3"/>
  </mergeCells>
  <pageMargins left="0.74803149606299213" right="0.43307086614173229" top="0.98425196850393704" bottom="0.98425196850393704" header="0.51181102362204722" footer="0.51181102362204722"/>
  <pageSetup paperSize="9" scale="74" firstPageNumber="8" orientation="portrait" useFirstPageNumber="1" r:id="rId1"/>
  <headerFooter alignWithMargins="0">
    <oddHeader>&amp;L&amp;"Arial Narrow,Bold"
BID NO: 08/24/25: UPGRADING HONEYVILLE TO PAVED CONCRETE INTERLOCKING BRICKS
SCHEDULE A: ROADWORKS
&amp;R&amp;"Arial Narrow,Regular"
&amp;"Arial Narrow,Bold"SECTION 2300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18</vt:i4>
      </vt:variant>
    </vt:vector>
  </HeadingPairs>
  <TitlesOfParts>
    <vt:vector size="46" baseType="lpstr">
      <vt:lpstr>1200</vt:lpstr>
      <vt:lpstr>1300</vt:lpstr>
      <vt:lpstr>1400</vt:lpstr>
      <vt:lpstr>1500</vt:lpstr>
      <vt:lpstr>1700</vt:lpstr>
      <vt:lpstr>1800</vt:lpstr>
      <vt:lpstr>2100</vt:lpstr>
      <vt:lpstr>2200</vt:lpstr>
      <vt:lpstr>2300</vt:lpstr>
      <vt:lpstr>3100</vt:lpstr>
      <vt:lpstr>3300</vt:lpstr>
      <vt:lpstr>3400 </vt:lpstr>
      <vt:lpstr>3500 </vt:lpstr>
      <vt:lpstr>4100</vt:lpstr>
      <vt:lpstr>4200</vt:lpstr>
      <vt:lpstr>5100</vt:lpstr>
      <vt:lpstr>5200</vt:lpstr>
      <vt:lpstr>5400</vt:lpstr>
      <vt:lpstr>5600</vt:lpstr>
      <vt:lpstr>5700</vt:lpstr>
      <vt:lpstr>5900</vt:lpstr>
      <vt:lpstr>7300</vt:lpstr>
      <vt:lpstr>8100</vt:lpstr>
      <vt:lpstr>EMP</vt:lpstr>
      <vt:lpstr>Train</vt:lpstr>
      <vt:lpstr>Sum BOQ</vt:lpstr>
      <vt:lpstr>Sum of BOQ (2)</vt:lpstr>
      <vt:lpstr>Tender Sum</vt:lpstr>
      <vt:lpstr>'1200'!Print_Area</vt:lpstr>
      <vt:lpstr>'1300'!Print_Area</vt:lpstr>
      <vt:lpstr>'1500'!Print_Area</vt:lpstr>
      <vt:lpstr>'1700'!Print_Area</vt:lpstr>
      <vt:lpstr>'2200'!Print_Area</vt:lpstr>
      <vt:lpstr>'2300'!Print_Area</vt:lpstr>
      <vt:lpstr>'3100'!Print_Area</vt:lpstr>
      <vt:lpstr>'3300'!Print_Area</vt:lpstr>
      <vt:lpstr>'3400 '!Print_Area</vt:lpstr>
      <vt:lpstr>'3500 '!Print_Area</vt:lpstr>
      <vt:lpstr>'5600'!Print_Area</vt:lpstr>
      <vt:lpstr>'5700'!Print_Area</vt:lpstr>
      <vt:lpstr>'5900'!Print_Area</vt:lpstr>
      <vt:lpstr>'7300'!Print_Area</vt:lpstr>
      <vt:lpstr>'8100'!Print_Area</vt:lpstr>
      <vt:lpstr>'Sum BOQ'!Print_Area</vt:lpstr>
      <vt:lpstr>'Sum of BOQ (2)'!Print_Area</vt:lpstr>
      <vt:lpstr>'Tender Sum'!Print_Area</vt:lpstr>
    </vt:vector>
  </TitlesOfParts>
  <Company>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Mathonsi Neville</dc:creator>
  <cp:lastModifiedBy>Dominic  Malotsha</cp:lastModifiedBy>
  <cp:lastPrinted>2024-10-08T14:02:36Z</cp:lastPrinted>
  <dcterms:created xsi:type="dcterms:W3CDTF">2000-11-08T07:09:08Z</dcterms:created>
  <dcterms:modified xsi:type="dcterms:W3CDTF">2024-11-08T11:32:04Z</dcterms:modified>
</cp:coreProperties>
</file>